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ýběrová řízení\úklid\VŘ nové 2022\"/>
    </mc:Choice>
  </mc:AlternateContent>
  <xr:revisionPtr revIDLastSave="0" documentId="8_{1A26CF22-6302-49D7-A687-4AE76E693D3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alasovo náměstí" sheetId="1" r:id="rId1"/>
    <sheet name="List1" sheetId="2" r:id="rId2"/>
  </sheets>
  <definedNames>
    <definedName name="_xlnm._FilterDatabase" localSheetId="0" hidden="1">'Halasovo náměstí'!$A$1:$O$90</definedName>
    <definedName name="_xlnm.Print_Area" localSheetId="0">'Halasovo náměstí'!$A$1:$O$125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I5" i="1"/>
  <c r="I6" i="1"/>
  <c r="I109" i="1"/>
  <c r="I25" i="1"/>
  <c r="I24" i="1"/>
  <c r="I23" i="1"/>
  <c r="I22" i="1"/>
  <c r="I21" i="1"/>
  <c r="I20" i="1"/>
  <c r="I19" i="1"/>
  <c r="I18" i="1"/>
  <c r="I17" i="1"/>
  <c r="I16" i="1"/>
  <c r="I78" i="1"/>
  <c r="I79" i="1"/>
  <c r="I77" i="1"/>
  <c r="I40" i="1" l="1"/>
  <c r="I39" i="1"/>
  <c r="K102" i="1" l="1"/>
  <c r="I88" i="1"/>
  <c r="I87" i="1"/>
  <c r="I86" i="1"/>
  <c r="I71" i="1"/>
  <c r="I76" i="1"/>
  <c r="I80" i="1"/>
  <c r="I81" i="1"/>
  <c r="I82" i="1"/>
  <c r="I83" i="1"/>
  <c r="I56" i="1"/>
  <c r="I58" i="1"/>
  <c r="I33" i="1"/>
  <c r="R92" i="1" l="1"/>
  <c r="S92" i="1"/>
  <c r="T92" i="1"/>
  <c r="Q92" i="1"/>
  <c r="M92" i="1" l="1"/>
  <c r="N92" i="1"/>
  <c r="O92" i="1"/>
  <c r="K97" i="1"/>
  <c r="K98" i="1"/>
  <c r="K99" i="1"/>
  <c r="K100" i="1"/>
  <c r="K101" i="1"/>
  <c r="K103" i="1"/>
  <c r="I105" i="1"/>
  <c r="I8" i="1"/>
  <c r="I26" i="1"/>
  <c r="I27" i="1"/>
  <c r="I28" i="1"/>
  <c r="I32" i="1"/>
  <c r="I34" i="1"/>
  <c r="I41" i="1"/>
  <c r="I42" i="1"/>
  <c r="I43" i="1"/>
  <c r="I44" i="1"/>
  <c r="I2" i="1"/>
  <c r="K2" i="1" s="1"/>
  <c r="I3" i="1"/>
  <c r="I4" i="1"/>
  <c r="I7" i="1"/>
  <c r="I9" i="1"/>
  <c r="I10" i="1"/>
  <c r="I11" i="1"/>
  <c r="I12" i="1"/>
  <c r="I13" i="1"/>
  <c r="I14" i="1"/>
  <c r="I15" i="1"/>
  <c r="I29" i="1"/>
  <c r="I30" i="1"/>
  <c r="I31" i="1"/>
  <c r="I35" i="1"/>
  <c r="I36" i="1"/>
  <c r="I37" i="1"/>
  <c r="I38" i="1"/>
  <c r="I45" i="1"/>
  <c r="I46" i="1"/>
  <c r="I47" i="1"/>
  <c r="I48" i="1"/>
  <c r="I49" i="1"/>
  <c r="I50" i="1"/>
  <c r="I51" i="1"/>
  <c r="I52" i="1"/>
  <c r="I53" i="1"/>
  <c r="I54" i="1"/>
  <c r="I55" i="1"/>
  <c r="I57" i="1"/>
  <c r="I59" i="1"/>
  <c r="I60" i="1"/>
  <c r="I61" i="1"/>
  <c r="I62" i="1"/>
  <c r="I63" i="1"/>
  <c r="I64" i="1"/>
  <c r="I65" i="1"/>
  <c r="I66" i="1"/>
  <c r="I67" i="1"/>
  <c r="I68" i="1"/>
  <c r="I69" i="1"/>
  <c r="I70" i="1"/>
  <c r="I72" i="1"/>
  <c r="I73" i="1"/>
  <c r="I74" i="1"/>
  <c r="I75" i="1"/>
  <c r="I84" i="1"/>
  <c r="I85" i="1"/>
  <c r="I89" i="1"/>
  <c r="I90" i="1"/>
  <c r="K109" i="1"/>
  <c r="I108" i="1"/>
  <c r="K108" i="1" s="1"/>
  <c r="F92" i="1"/>
  <c r="K105" i="1" l="1"/>
  <c r="K92" i="1"/>
  <c r="I92" i="1"/>
  <c r="K111" i="1" l="1"/>
  <c r="G115" i="1" s="1"/>
  <c r="G117" i="1" s="1"/>
  <c r="G116" i="1" s="1"/>
</calcChain>
</file>

<file path=xl/sharedStrings.xml><?xml version="1.0" encoding="utf-8"?>
<sst xmlns="http://schemas.openxmlformats.org/spreadsheetml/2006/main" count="459" uniqueCount="102">
  <si>
    <t>Typ</t>
  </si>
  <si>
    <t>Patro</t>
  </si>
  <si>
    <t>Oddělení</t>
  </si>
  <si>
    <t>Dveře č.</t>
  </si>
  <si>
    <t>Druh místnosti</t>
  </si>
  <si>
    <t>Plocha m2</t>
  </si>
  <si>
    <t>Četnost úklidu</t>
  </si>
  <si>
    <t>Koef</t>
  </si>
  <si>
    <t>Ošetřené plochy m2 / měsíc</t>
  </si>
  <si>
    <t>Jednotková cena bez DPH</t>
  </si>
  <si>
    <t>Částka Kč bez DPH</t>
  </si>
  <si>
    <t>1.PP</t>
  </si>
  <si>
    <t>1 x denně</t>
  </si>
  <si>
    <t>chodba</t>
  </si>
  <si>
    <t>1 x týdně</t>
  </si>
  <si>
    <t>1.NP</t>
  </si>
  <si>
    <t>Sociální zařízení</t>
  </si>
  <si>
    <t>2.NP</t>
  </si>
  <si>
    <t>Schodiště</t>
  </si>
  <si>
    <t>Celkem za měsíc</t>
  </si>
  <si>
    <t>Souhrnně dle druhu místností:</t>
  </si>
  <si>
    <t>Ošetřené plochy / měsíc</t>
  </si>
  <si>
    <t>Ordinace s odběrem biologického materiálu</t>
  </si>
  <si>
    <t>Ordinace bez odběru biolog.materiálu+kanceláře+pobyt.místnosti</t>
  </si>
  <si>
    <t>Chodby+čekárny</t>
  </si>
  <si>
    <t>Výtahy</t>
  </si>
  <si>
    <t>2 x ročně</t>
  </si>
  <si>
    <t>Celkem cena úklidu za měsíc včetně mytí oken a žaluzií</t>
  </si>
  <si>
    <t>Rekapitulace:</t>
  </si>
  <si>
    <t>DPH samostatně</t>
  </si>
  <si>
    <t>Cena celkem za měsíční úklid polikliniky Žerotínovo nám. bez DPH</t>
  </si>
  <si>
    <t>Cena celkem za měsíční úklid polikliniky Žerotínovo nám. s DPH</t>
  </si>
  <si>
    <t>Žaluzie     m2</t>
  </si>
  <si>
    <t>Velikost okna nízká m2</t>
  </si>
  <si>
    <t>Velikost okna vys. m2</t>
  </si>
  <si>
    <t>Četnost</t>
  </si>
  <si>
    <t>Předmět mytí/úklidu</t>
  </si>
  <si>
    <t>Změna Částka Kč bez DPH</t>
  </si>
  <si>
    <t>Změna okna nízká m2</t>
  </si>
  <si>
    <t>Změna okna vys. m2</t>
  </si>
  <si>
    <t>Změna Žaluzie     m2</t>
  </si>
  <si>
    <t>Za dodavatele:</t>
  </si>
  <si>
    <t>a</t>
  </si>
  <si>
    <t>b</t>
  </si>
  <si>
    <t>c</t>
  </si>
  <si>
    <t>d</t>
  </si>
  <si>
    <t>e</t>
  </si>
  <si>
    <t>f</t>
  </si>
  <si>
    <t>Razítko a podpis osoby oprávněné jednat za dodavatele</t>
  </si>
  <si>
    <t>V                                   dne</t>
  </si>
  <si>
    <t>schodiště</t>
  </si>
  <si>
    <t>závětří</t>
  </si>
  <si>
    <t>výtah</t>
  </si>
  <si>
    <t>točivé schodiště</t>
  </si>
  <si>
    <t>2 x měsíčně</t>
  </si>
  <si>
    <t>WC</t>
  </si>
  <si>
    <t>4 x denně</t>
  </si>
  <si>
    <t>vestibul</t>
  </si>
  <si>
    <t>vstupní hala</t>
  </si>
  <si>
    <t>všeob.lékaři, pediatři</t>
  </si>
  <si>
    <t>spojovací chodba</t>
  </si>
  <si>
    <t>stom.,RTG, odb.lékaři</t>
  </si>
  <si>
    <t>venkovní prostor</t>
  </si>
  <si>
    <t>sloupřadí až vstup</t>
  </si>
  <si>
    <t>od H. Malířové k pediatrii</t>
  </si>
  <si>
    <t>g</t>
  </si>
  <si>
    <t>Venkovní prostor</t>
  </si>
  <si>
    <t>Přepočítané množství na měsíc</t>
  </si>
  <si>
    <t>1/6</t>
  </si>
  <si>
    <t>Mytí  oken včetně hliníkových rámů</t>
  </si>
  <si>
    <t>(veřejná prostranství, spoj. koridory, vestibul)</t>
  </si>
  <si>
    <t>čekárna</t>
  </si>
  <si>
    <t>1 x měsíčně</t>
  </si>
  <si>
    <t>2 x denně</t>
  </si>
  <si>
    <t>ostraha</t>
  </si>
  <si>
    <t>kancelář</t>
  </si>
  <si>
    <t>2 x týdně</t>
  </si>
  <si>
    <t xml:space="preserve">Velikost / Plocha m2 </t>
  </si>
  <si>
    <t>NS</t>
  </si>
  <si>
    <t>správa budovy</t>
  </si>
  <si>
    <t>D0.02</t>
  </si>
  <si>
    <t>D0.03</t>
  </si>
  <si>
    <t>D0.04</t>
  </si>
  <si>
    <t>D0.05</t>
  </si>
  <si>
    <t>D0.08</t>
  </si>
  <si>
    <t>D0.09</t>
  </si>
  <si>
    <t>D0.10</t>
  </si>
  <si>
    <t>WC - vozíčkáři</t>
  </si>
  <si>
    <t>WC - muži</t>
  </si>
  <si>
    <t>WC -muži</t>
  </si>
  <si>
    <t>D0.11</t>
  </si>
  <si>
    <t>WC - ženy</t>
  </si>
  <si>
    <t>D0.18</t>
  </si>
  <si>
    <t>chodby</t>
  </si>
  <si>
    <t>šatna správy budovy</t>
  </si>
  <si>
    <t>D0.01</t>
  </si>
  <si>
    <t>chodba včetně zádveří</t>
  </si>
  <si>
    <t>1x denně</t>
  </si>
  <si>
    <t>3 x denně</t>
  </si>
  <si>
    <t>Zimní úklid včetně posypového materiálu</t>
  </si>
  <si>
    <t>15 x ročně</t>
  </si>
  <si>
    <t>15/12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</si>
</sst>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0.0"/>
    <numFmt numFmtId="166" formatCode="#,##0.00_ ;[Red]\-#,##0.00\ "/>
  </numFmts>
  <fonts count="33" x14ac:knownFonts="1"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i/>
      <sz val="10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sz val="10"/>
      <color indexed="17"/>
      <name val="Times New Roman CE"/>
      <charset val="238"/>
    </font>
    <font>
      <b/>
      <i/>
      <sz val="10"/>
      <name val="Times New Roman CE"/>
      <charset val="238"/>
    </font>
    <font>
      <i/>
      <sz val="10"/>
      <color indexed="10"/>
      <name val="Times New Roman CE"/>
      <charset val="238"/>
    </font>
    <font>
      <b/>
      <i/>
      <sz val="10"/>
      <name val="Times New Roman CE"/>
      <family val="1"/>
      <charset val="238"/>
    </font>
    <font>
      <sz val="10"/>
      <color indexed="10"/>
      <name val="Times New Roman CE"/>
      <charset val="238"/>
    </font>
    <font>
      <sz val="10"/>
      <color indexed="53"/>
      <name val="Times New Roman CE"/>
      <charset val="238"/>
    </font>
    <font>
      <i/>
      <sz val="10"/>
      <color indexed="53"/>
      <name val="Times New Roman CE"/>
      <charset val="238"/>
    </font>
    <font>
      <b/>
      <sz val="12"/>
      <color rgb="FFFF0000"/>
      <name val="Times New Roman CE"/>
      <charset val="238"/>
    </font>
    <font>
      <sz val="10"/>
      <color rgb="FF92D050"/>
      <name val="Times New Roman CE"/>
      <charset val="238"/>
    </font>
    <font>
      <sz val="10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4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72">
    <xf numFmtId="0" fontId="0" fillId="0" borderId="0" xfId="0"/>
    <xf numFmtId="166" fontId="19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164" fontId="19" fillId="0" borderId="10" xfId="0" applyNumberFormat="1" applyFont="1" applyBorder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20" fillId="0" borderId="10" xfId="0" applyFont="1" applyBorder="1"/>
    <xf numFmtId="164" fontId="20" fillId="0" borderId="10" xfId="0" applyNumberFormat="1" applyFont="1" applyBorder="1" applyAlignment="1">
      <alignment horizontal="center"/>
    </xf>
    <xf numFmtId="166" fontId="20" fillId="0" borderId="10" xfId="0" applyNumberFormat="1" applyFont="1" applyBorder="1" applyAlignment="1">
      <alignment horizontal="right"/>
    </xf>
    <xf numFmtId="2" fontId="20" fillId="0" borderId="10" xfId="0" applyNumberFormat="1" applyFont="1" applyBorder="1" applyAlignment="1">
      <alignment horizontal="center"/>
    </xf>
    <xf numFmtId="1" fontId="21" fillId="0" borderId="10" xfId="0" applyNumberFormat="1" applyFont="1" applyBorder="1" applyAlignment="1">
      <alignment horizontal="center"/>
    </xf>
    <xf numFmtId="0" fontId="20" fillId="0" borderId="0" xfId="0" applyFont="1"/>
    <xf numFmtId="165" fontId="21" fillId="0" borderId="10" xfId="0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0" fontId="23" fillId="0" borderId="0" xfId="0" applyFont="1"/>
    <xf numFmtId="0" fontId="0" fillId="0" borderId="10" xfId="0" applyBorder="1" applyAlignment="1">
      <alignment wrapText="1"/>
    </xf>
    <xf numFmtId="164" fontId="20" fillId="0" borderId="0" xfId="0" applyNumberFormat="1" applyFont="1" applyAlignment="1">
      <alignment horizontal="center"/>
    </xf>
    <xf numFmtId="166" fontId="20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0" fontId="22" fillId="0" borderId="11" xfId="0" applyFont="1" applyBorder="1"/>
    <xf numFmtId="164" fontId="22" fillId="0" borderId="12" xfId="0" applyNumberFormat="1" applyFont="1" applyBorder="1" applyAlignment="1">
      <alignment horizontal="center"/>
    </xf>
    <xf numFmtId="0" fontId="22" fillId="0" borderId="12" xfId="0" applyFont="1" applyBorder="1"/>
    <xf numFmtId="166" fontId="22" fillId="0" borderId="13" xfId="0" applyNumberFormat="1" applyFont="1" applyBorder="1" applyAlignment="1">
      <alignment horizontal="right"/>
    </xf>
    <xf numFmtId="2" fontId="20" fillId="0" borderId="12" xfId="0" applyNumberFormat="1" applyFont="1" applyBorder="1" applyAlignment="1">
      <alignment horizontal="center"/>
    </xf>
    <xf numFmtId="1" fontId="21" fillId="0" borderId="12" xfId="0" applyNumberFormat="1" applyFont="1" applyBorder="1" applyAlignment="1">
      <alignment horizontal="center"/>
    </xf>
    <xf numFmtId="0" fontId="22" fillId="0" borderId="0" xfId="0" applyFont="1" applyBorder="1"/>
    <xf numFmtId="164" fontId="22" fillId="0" borderId="0" xfId="0" applyNumberFormat="1" applyFont="1" applyBorder="1" applyAlignment="1">
      <alignment horizontal="center"/>
    </xf>
    <xf numFmtId="166" fontId="22" fillId="0" borderId="0" xfId="0" applyNumberFormat="1" applyFont="1" applyBorder="1" applyAlignment="1">
      <alignment horizontal="right"/>
    </xf>
    <xf numFmtId="2" fontId="20" fillId="0" borderId="0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24" fillId="0" borderId="0" xfId="0" applyFont="1"/>
    <xf numFmtId="0" fontId="22" fillId="0" borderId="0" xfId="0" applyFont="1" applyAlignment="1">
      <alignment horizontal="center"/>
    </xf>
    <xf numFmtId="0" fontId="22" fillId="0" borderId="0" xfId="0" applyFont="1"/>
    <xf numFmtId="164" fontId="22" fillId="0" borderId="0" xfId="0" applyNumberFormat="1" applyFont="1" applyAlignment="1">
      <alignment horizontal="center"/>
    </xf>
    <xf numFmtId="166" fontId="22" fillId="0" borderId="0" xfId="0" applyNumberFormat="1" applyFont="1" applyAlignment="1">
      <alignment horizontal="right"/>
    </xf>
    <xf numFmtId="2" fontId="22" fillId="0" borderId="0" xfId="0" applyNumberFormat="1" applyFont="1" applyAlignment="1">
      <alignment horizontal="center"/>
    </xf>
    <xf numFmtId="0" fontId="19" fillId="0" borderId="11" xfId="0" applyFont="1" applyBorder="1" applyAlignment="1">
      <alignment vertical="top"/>
    </xf>
    <xf numFmtId="164" fontId="19" fillId="0" borderId="12" xfId="0" applyNumberFormat="1" applyFont="1" applyBorder="1" applyAlignment="1">
      <alignment horizontal="center" vertical="top"/>
    </xf>
    <xf numFmtId="0" fontId="19" fillId="0" borderId="12" xfId="0" applyFont="1" applyBorder="1" applyAlignment="1">
      <alignment vertical="top"/>
    </xf>
    <xf numFmtId="166" fontId="19" fillId="0" borderId="12" xfId="0" applyNumberFormat="1" applyFont="1" applyBorder="1" applyAlignment="1">
      <alignment horizontal="right" vertical="top"/>
    </xf>
    <xf numFmtId="2" fontId="19" fillId="0" borderId="12" xfId="0" applyNumberFormat="1" applyFont="1" applyBorder="1" applyAlignment="1">
      <alignment horizontal="center" vertical="top"/>
    </xf>
    <xf numFmtId="1" fontId="19" fillId="0" borderId="14" xfId="0" applyNumberFormat="1" applyFont="1" applyBorder="1" applyAlignment="1">
      <alignment horizontal="center" vertical="top"/>
    </xf>
    <xf numFmtId="166" fontId="19" fillId="0" borderId="12" xfId="0" applyNumberFormat="1" applyFont="1" applyBorder="1" applyAlignment="1">
      <alignment horizontal="center" vertical="top" wrapText="1"/>
    </xf>
    <xf numFmtId="166" fontId="19" fillId="0" borderId="13" xfId="0" applyNumberFormat="1" applyFont="1" applyBorder="1" applyAlignment="1">
      <alignment horizontal="center" vertical="top" wrapText="1"/>
    </xf>
    <xf numFmtId="0" fontId="19" fillId="0" borderId="0" xfId="0" applyFont="1"/>
    <xf numFmtId="0" fontId="19" fillId="0" borderId="15" xfId="0" applyFont="1" applyBorder="1"/>
    <xf numFmtId="0" fontId="19" fillId="0" borderId="16" xfId="0" applyFont="1" applyBorder="1"/>
    <xf numFmtId="164" fontId="19" fillId="0" borderId="17" xfId="0" applyNumberFormat="1" applyFont="1" applyBorder="1" applyAlignment="1">
      <alignment horizontal="center"/>
    </xf>
    <xf numFmtId="0" fontId="19" fillId="0" borderId="17" xfId="0" applyFont="1" applyBorder="1"/>
    <xf numFmtId="166" fontId="19" fillId="0" borderId="17" xfId="0" applyNumberFormat="1" applyFont="1" applyBorder="1" applyAlignment="1">
      <alignment horizontal="right"/>
    </xf>
    <xf numFmtId="2" fontId="19" fillId="0" borderId="17" xfId="0" applyNumberFormat="1" applyFont="1" applyBorder="1" applyAlignment="1">
      <alignment horizontal="center"/>
    </xf>
    <xf numFmtId="1" fontId="19" fillId="0" borderId="18" xfId="0" applyNumberFormat="1" applyFont="1" applyBorder="1" applyAlignment="1">
      <alignment horizontal="center"/>
    </xf>
    <xf numFmtId="0" fontId="25" fillId="0" borderId="0" xfId="0" applyFont="1"/>
    <xf numFmtId="0" fontId="19" fillId="0" borderId="19" xfId="0" applyFont="1" applyBorder="1"/>
    <xf numFmtId="0" fontId="19" fillId="0" borderId="20" xfId="0" applyFont="1" applyBorder="1"/>
    <xf numFmtId="164" fontId="19" fillId="0" borderId="21" xfId="0" applyNumberFormat="1" applyFont="1" applyBorder="1" applyAlignment="1">
      <alignment horizontal="center"/>
    </xf>
    <xf numFmtId="0" fontId="19" fillId="0" borderId="21" xfId="0" applyFont="1" applyBorder="1"/>
    <xf numFmtId="166" fontId="19" fillId="0" borderId="21" xfId="0" applyNumberFormat="1" applyFont="1" applyBorder="1" applyAlignment="1">
      <alignment horizontal="right"/>
    </xf>
    <xf numFmtId="2" fontId="19" fillId="0" borderId="21" xfId="0" applyNumberFormat="1" applyFont="1" applyBorder="1" applyAlignment="1">
      <alignment horizontal="center"/>
    </xf>
    <xf numFmtId="1" fontId="19" fillId="0" borderId="22" xfId="0" applyNumberFormat="1" applyFont="1" applyBorder="1" applyAlignment="1">
      <alignment horizontal="center"/>
    </xf>
    <xf numFmtId="0" fontId="19" fillId="0" borderId="23" xfId="0" applyFont="1" applyBorder="1"/>
    <xf numFmtId="0" fontId="19" fillId="0" borderId="24" xfId="0" applyFont="1" applyBorder="1"/>
    <xf numFmtId="164" fontId="19" fillId="0" borderId="25" xfId="0" applyNumberFormat="1" applyFont="1" applyBorder="1" applyAlignment="1">
      <alignment horizontal="center"/>
    </xf>
    <xf numFmtId="0" fontId="19" fillId="0" borderId="25" xfId="0" applyFont="1" applyBorder="1"/>
    <xf numFmtId="166" fontId="19" fillId="0" borderId="25" xfId="0" applyNumberFormat="1" applyFont="1" applyBorder="1" applyAlignment="1">
      <alignment horizontal="right"/>
    </xf>
    <xf numFmtId="2" fontId="19" fillId="0" borderId="25" xfId="0" applyNumberFormat="1" applyFont="1" applyBorder="1" applyAlignment="1">
      <alignment horizontal="center"/>
    </xf>
    <xf numFmtId="1" fontId="19" fillId="0" borderId="26" xfId="0" applyNumberFormat="1" applyFont="1" applyBorder="1" applyAlignment="1">
      <alignment horizontal="center"/>
    </xf>
    <xf numFmtId="164" fontId="24" fillId="0" borderId="0" xfId="0" applyNumberFormat="1" applyFont="1" applyAlignment="1">
      <alignment horizontal="center"/>
    </xf>
    <xf numFmtId="166" fontId="24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0" fontId="24" fillId="0" borderId="11" xfId="0" applyFont="1" applyBorder="1"/>
    <xf numFmtId="164" fontId="24" fillId="0" borderId="12" xfId="0" applyNumberFormat="1" applyFont="1" applyBorder="1" applyAlignment="1">
      <alignment horizontal="center"/>
    </xf>
    <xf numFmtId="0" fontId="24" fillId="0" borderId="12" xfId="0" applyFont="1" applyBorder="1"/>
    <xf numFmtId="166" fontId="24" fillId="0" borderId="12" xfId="0" applyNumberFormat="1" applyFont="1" applyBorder="1" applyAlignment="1">
      <alignment horizontal="right"/>
    </xf>
    <xf numFmtId="2" fontId="24" fillId="0" borderId="12" xfId="0" applyNumberFormat="1" applyFont="1" applyBorder="1" applyAlignment="1">
      <alignment horizontal="center"/>
    </xf>
    <xf numFmtId="1" fontId="24" fillId="0" borderId="12" xfId="0" applyNumberFormat="1" applyFont="1" applyBorder="1" applyAlignment="1">
      <alignment horizontal="center"/>
    </xf>
    <xf numFmtId="166" fontId="24" fillId="0" borderId="13" xfId="0" applyNumberFormat="1" applyFont="1" applyBorder="1" applyAlignment="1">
      <alignment horizontal="right"/>
    </xf>
    <xf numFmtId="4" fontId="24" fillId="0" borderId="13" xfId="0" applyNumberFormat="1" applyFont="1" applyBorder="1"/>
    <xf numFmtId="164" fontId="19" fillId="0" borderId="0" xfId="0" applyNumberFormat="1" applyFont="1" applyAlignment="1">
      <alignment horizontal="center"/>
    </xf>
    <xf numFmtId="166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center"/>
    </xf>
    <xf numFmtId="1" fontId="26" fillId="0" borderId="0" xfId="0" applyNumberFormat="1" applyFont="1" applyAlignment="1">
      <alignment horizontal="center"/>
    </xf>
    <xf numFmtId="0" fontId="27" fillId="0" borderId="0" xfId="0" applyFont="1"/>
    <xf numFmtId="0" fontId="27" fillId="0" borderId="27" xfId="0" applyFont="1" applyBorder="1"/>
    <xf numFmtId="0" fontId="20" fillId="0" borderId="27" xfId="0" applyFont="1" applyBorder="1"/>
    <xf numFmtId="0" fontId="20" fillId="0" borderId="24" xfId="0" applyFont="1" applyBorder="1"/>
    <xf numFmtId="0" fontId="20" fillId="0" borderId="29" xfId="0" applyFont="1" applyBorder="1"/>
    <xf numFmtId="0" fontId="20" fillId="0" borderId="0" xfId="0" applyFont="1" applyBorder="1"/>
    <xf numFmtId="164" fontId="20" fillId="0" borderId="0" xfId="0" applyNumberFormat="1" applyFont="1" applyBorder="1" applyAlignment="1">
      <alignment horizontal="center"/>
    </xf>
    <xf numFmtId="166" fontId="20" fillId="0" borderId="0" xfId="0" applyNumberFormat="1" applyFont="1" applyBorder="1" applyAlignment="1">
      <alignment horizontal="right"/>
    </xf>
    <xf numFmtId="166" fontId="22" fillId="0" borderId="12" xfId="0" applyNumberFormat="1" applyFont="1" applyBorder="1" applyAlignment="1">
      <alignment horizontal="right"/>
    </xf>
    <xf numFmtId="2" fontId="22" fillId="0" borderId="12" xfId="0" applyNumberFormat="1" applyFont="1" applyBorder="1" applyAlignment="1">
      <alignment horizontal="center"/>
    </xf>
    <xf numFmtId="1" fontId="22" fillId="0" borderId="12" xfId="0" applyNumberFormat="1" applyFont="1" applyBorder="1" applyAlignment="1">
      <alignment horizontal="center"/>
    </xf>
    <xf numFmtId="4" fontId="22" fillId="0" borderId="13" xfId="0" applyNumberFormat="1" applyFont="1" applyBorder="1"/>
    <xf numFmtId="0" fontId="20" fillId="0" borderId="12" xfId="0" applyFont="1" applyBorder="1"/>
    <xf numFmtId="166" fontId="22" fillId="0" borderId="14" xfId="0" applyNumberFormat="1" applyFont="1" applyBorder="1" applyAlignment="1">
      <alignment horizontal="right"/>
    </xf>
    <xf numFmtId="164" fontId="19" fillId="0" borderId="12" xfId="0" applyNumberFormat="1" applyFont="1" applyBorder="1" applyAlignment="1">
      <alignment horizontal="center"/>
    </xf>
    <xf numFmtId="0" fontId="19" fillId="0" borderId="12" xfId="0" applyFont="1" applyBorder="1"/>
    <xf numFmtId="166" fontId="19" fillId="0" borderId="14" xfId="0" applyNumberFormat="1" applyFont="1" applyBorder="1" applyAlignment="1">
      <alignment horizontal="right"/>
    </xf>
    <xf numFmtId="166" fontId="28" fillId="0" borderId="10" xfId="0" applyNumberFormat="1" applyFont="1" applyBorder="1" applyAlignment="1">
      <alignment horizontal="right"/>
    </xf>
    <xf numFmtId="0" fontId="29" fillId="0" borderId="10" xfId="0" applyFont="1" applyBorder="1" applyAlignment="1">
      <alignment horizontal="center" vertical="top" wrapText="1"/>
    </xf>
    <xf numFmtId="4" fontId="28" fillId="0" borderId="0" xfId="0" applyNumberFormat="1" applyFont="1" applyBorder="1"/>
    <xf numFmtId="4" fontId="28" fillId="0" borderId="33" xfId="0" applyNumberFormat="1" applyFont="1" applyBorder="1"/>
    <xf numFmtId="2" fontId="22" fillId="0" borderId="0" xfId="0" applyNumberFormat="1" applyFont="1"/>
    <xf numFmtId="2" fontId="20" fillId="0" borderId="10" xfId="0" applyNumberFormat="1" applyFont="1" applyBorder="1"/>
    <xf numFmtId="2" fontId="23" fillId="0" borderId="10" xfId="0" applyNumberFormat="1" applyFont="1" applyBorder="1"/>
    <xf numFmtId="0" fontId="22" fillId="0" borderId="0" xfId="0" applyFont="1" applyBorder="1" applyAlignment="1">
      <alignment horizontal="center"/>
    </xf>
    <xf numFmtId="0" fontId="19" fillId="0" borderId="0" xfId="0" applyFont="1" applyBorder="1"/>
    <xf numFmtId="166" fontId="28" fillId="0" borderId="28" xfId="0" applyNumberFormat="1" applyFont="1" applyBorder="1" applyAlignment="1">
      <alignment horizontal="right"/>
    </xf>
    <xf numFmtId="4" fontId="20" fillId="0" borderId="13" xfId="0" applyNumberFormat="1" applyFont="1" applyBorder="1"/>
    <xf numFmtId="4" fontId="20" fillId="0" borderId="34" xfId="0" applyNumberFormat="1" applyFont="1" applyBorder="1"/>
    <xf numFmtId="166" fontId="24" fillId="0" borderId="10" xfId="0" applyNumberFormat="1" applyFont="1" applyBorder="1" applyAlignment="1">
      <alignment horizontal="center" vertical="top" wrapText="1"/>
    </xf>
    <xf numFmtId="166" fontId="24" fillId="0" borderId="14" xfId="0" applyNumberFormat="1" applyFont="1" applyBorder="1" applyAlignment="1">
      <alignment horizontal="center" vertical="top" wrapText="1"/>
    </xf>
    <xf numFmtId="4" fontId="24" fillId="0" borderId="35" xfId="0" applyNumberFormat="1" applyFont="1" applyBorder="1"/>
    <xf numFmtId="4" fontId="24" fillId="0" borderId="19" xfId="0" applyNumberFormat="1" applyFont="1" applyBorder="1"/>
    <xf numFmtId="4" fontId="24" fillId="0" borderId="23" xfId="0" applyNumberFormat="1" applyFont="1" applyBorder="1"/>
    <xf numFmtId="166" fontId="20" fillId="0" borderId="40" xfId="0" applyNumberFormat="1" applyFont="1" applyBorder="1" applyAlignment="1">
      <alignment horizontal="right"/>
    </xf>
    <xf numFmtId="0" fontId="20" fillId="0" borderId="10" xfId="0" applyFont="1" applyFill="1" applyBorder="1"/>
    <xf numFmtId="4" fontId="20" fillId="24" borderId="10" xfId="0" applyNumberFormat="1" applyFont="1" applyFill="1" applyBorder="1" applyAlignment="1">
      <alignment horizontal="right"/>
    </xf>
    <xf numFmtId="166" fontId="19" fillId="24" borderId="19" xfId="0" applyNumberFormat="1" applyFont="1" applyFill="1" applyBorder="1" applyAlignment="1">
      <alignment horizontal="right"/>
    </xf>
    <xf numFmtId="166" fontId="19" fillId="24" borderId="23" xfId="0" applyNumberFormat="1" applyFont="1" applyFill="1" applyBorder="1" applyAlignment="1">
      <alignment horizontal="right"/>
    </xf>
    <xf numFmtId="2" fontId="20" fillId="0" borderId="0" xfId="0" applyNumberFormat="1" applyFont="1" applyAlignment="1">
      <alignment horizontal="right"/>
    </xf>
    <xf numFmtId="1" fontId="22" fillId="0" borderId="10" xfId="0" applyNumberFormat="1" applyFont="1" applyBorder="1" applyAlignment="1">
      <alignment horizontal="center"/>
    </xf>
    <xf numFmtId="1" fontId="30" fillId="0" borderId="0" xfId="0" applyNumberFormat="1" applyFont="1" applyAlignment="1">
      <alignment horizontal="center"/>
    </xf>
    <xf numFmtId="0" fontId="30" fillId="0" borderId="0" xfId="0" applyFont="1"/>
    <xf numFmtId="166" fontId="30" fillId="0" borderId="0" xfId="0" applyNumberFormat="1" applyFont="1" applyAlignment="1">
      <alignment horizontal="right"/>
    </xf>
    <xf numFmtId="2" fontId="30" fillId="0" borderId="0" xfId="0" applyNumberFormat="1" applyFont="1" applyAlignment="1">
      <alignment horizontal="center"/>
    </xf>
    <xf numFmtId="164" fontId="30" fillId="0" borderId="0" xfId="0" applyNumberFormat="1" applyFont="1" applyAlignment="1">
      <alignment horizontal="center"/>
    </xf>
    <xf numFmtId="164" fontId="20" fillId="0" borderId="10" xfId="0" applyNumberFormat="1" applyFont="1" applyFill="1" applyBorder="1" applyAlignment="1">
      <alignment horizontal="center"/>
    </xf>
    <xf numFmtId="166" fontId="20" fillId="0" borderId="10" xfId="0" applyNumberFormat="1" applyFont="1" applyFill="1" applyBorder="1" applyAlignment="1">
      <alignment horizontal="right"/>
    </xf>
    <xf numFmtId="2" fontId="20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/>
    <xf numFmtId="166" fontId="28" fillId="0" borderId="10" xfId="0" applyNumberFormat="1" applyFont="1" applyFill="1" applyBorder="1" applyAlignment="1">
      <alignment horizontal="right"/>
    </xf>
    <xf numFmtId="2" fontId="20" fillId="0" borderId="10" xfId="0" applyNumberFormat="1" applyFont="1" applyFill="1" applyBorder="1"/>
    <xf numFmtId="0" fontId="20" fillId="0" borderId="0" xfId="0" applyFont="1" applyFill="1"/>
    <xf numFmtId="0" fontId="31" fillId="0" borderId="10" xfId="0" applyFont="1" applyFill="1" applyBorder="1"/>
    <xf numFmtId="4" fontId="22" fillId="0" borderId="26" xfId="0" applyNumberFormat="1" applyFont="1" applyBorder="1"/>
    <xf numFmtId="166" fontId="20" fillId="24" borderId="23" xfId="0" applyNumberFormat="1" applyFont="1" applyFill="1" applyBorder="1" applyAlignment="1">
      <alignment horizontal="right"/>
    </xf>
    <xf numFmtId="166" fontId="19" fillId="0" borderId="41" xfId="0" applyNumberFormat="1" applyFont="1" applyBorder="1" applyAlignment="1">
      <alignment horizontal="center" vertical="top" wrapText="1"/>
    </xf>
    <xf numFmtId="2" fontId="19" fillId="0" borderId="41" xfId="0" applyNumberFormat="1" applyFont="1" applyBorder="1" applyAlignment="1">
      <alignment horizontal="center" vertical="top" wrapText="1"/>
    </xf>
    <xf numFmtId="4" fontId="20" fillId="0" borderId="10" xfId="0" applyNumberFormat="1" applyFont="1" applyFill="1" applyBorder="1"/>
    <xf numFmtId="4" fontId="20" fillId="0" borderId="10" xfId="0" applyNumberFormat="1" applyFont="1" applyBorder="1"/>
    <xf numFmtId="4" fontId="23" fillId="0" borderId="10" xfId="0" applyNumberFormat="1" applyFont="1" applyBorder="1"/>
    <xf numFmtId="166" fontId="20" fillId="0" borderId="0" xfId="0" applyNumberFormat="1" applyFont="1" applyAlignment="1">
      <alignment horizontal="left"/>
    </xf>
    <xf numFmtId="165" fontId="21" fillId="0" borderId="10" xfId="0" applyNumberFormat="1" applyFont="1" applyFill="1" applyBorder="1" applyAlignment="1">
      <alignment horizontal="center"/>
    </xf>
    <xf numFmtId="0" fontId="32" fillId="0" borderId="10" xfId="0" applyFont="1" applyBorder="1" applyAlignment="1">
      <alignment wrapText="1"/>
    </xf>
    <xf numFmtId="0" fontId="19" fillId="0" borderId="42" xfId="0" applyFont="1" applyBorder="1"/>
    <xf numFmtId="0" fontId="19" fillId="0" borderId="43" xfId="0" applyFont="1" applyBorder="1"/>
    <xf numFmtId="164" fontId="19" fillId="0" borderId="44" xfId="0" applyNumberFormat="1" applyFont="1" applyBorder="1" applyAlignment="1">
      <alignment horizontal="center"/>
    </xf>
    <xf numFmtId="0" fontId="19" fillId="0" borderId="44" xfId="0" applyFont="1" applyBorder="1"/>
    <xf numFmtId="166" fontId="19" fillId="0" borderId="44" xfId="0" applyNumberFormat="1" applyFont="1" applyBorder="1" applyAlignment="1">
      <alignment horizontal="right"/>
    </xf>
    <xf numFmtId="2" fontId="19" fillId="0" borderId="44" xfId="0" applyNumberFormat="1" applyFont="1" applyBorder="1" applyAlignment="1">
      <alignment horizontal="center"/>
    </xf>
    <xf numFmtId="1" fontId="19" fillId="0" borderId="45" xfId="0" applyNumberFormat="1" applyFont="1" applyBorder="1" applyAlignment="1">
      <alignment horizontal="center"/>
    </xf>
    <xf numFmtId="166" fontId="19" fillId="24" borderId="42" xfId="0" applyNumberFormat="1" applyFont="1" applyFill="1" applyBorder="1" applyAlignment="1">
      <alignment horizontal="right"/>
    </xf>
    <xf numFmtId="1" fontId="19" fillId="0" borderId="41" xfId="0" applyNumberFormat="1" applyFont="1" applyBorder="1" applyAlignment="1">
      <alignment horizontal="center" vertical="top" wrapText="1"/>
    </xf>
    <xf numFmtId="164" fontId="20" fillId="0" borderId="31" xfId="0" applyNumberFormat="1" applyFont="1" applyBorder="1" applyAlignment="1">
      <alignment horizontal="center" vertical="top"/>
    </xf>
    <xf numFmtId="166" fontId="20" fillId="0" borderId="36" xfId="0" applyNumberFormat="1" applyFont="1" applyBorder="1" applyAlignment="1">
      <alignment horizontal="right" vertical="top"/>
    </xf>
    <xf numFmtId="2" fontId="20" fillId="0" borderId="37" xfId="0" applyNumberFormat="1" applyFont="1" applyBorder="1" applyAlignment="1">
      <alignment horizontal="center" vertical="top"/>
    </xf>
    <xf numFmtId="165" fontId="22" fillId="0" borderId="38" xfId="0" quotePrefix="1" applyNumberFormat="1" applyFont="1" applyBorder="1" applyAlignment="1">
      <alignment horizontal="center" vertical="top"/>
    </xf>
    <xf numFmtId="166" fontId="20" fillId="0" borderId="37" xfId="0" applyNumberFormat="1" applyFont="1" applyBorder="1" applyAlignment="1">
      <alignment horizontal="right" vertical="top"/>
    </xf>
    <xf numFmtId="166" fontId="20" fillId="24" borderId="35" xfId="0" applyNumberFormat="1" applyFont="1" applyFill="1" applyBorder="1" applyAlignment="1">
      <alignment horizontal="right" vertical="top"/>
    </xf>
    <xf numFmtId="4" fontId="22" fillId="0" borderId="39" xfId="0" applyNumberFormat="1" applyFont="1" applyBorder="1" applyAlignment="1">
      <alignment vertical="top"/>
    </xf>
    <xf numFmtId="0" fontId="20" fillId="0" borderId="30" xfId="0" applyFont="1" applyBorder="1" applyAlignment="1">
      <alignment vertical="top" wrapText="1"/>
    </xf>
    <xf numFmtId="0" fontId="20" fillId="0" borderId="32" xfId="0" applyFont="1" applyBorder="1" applyAlignment="1">
      <alignment vertical="top" wrapText="1"/>
    </xf>
    <xf numFmtId="164" fontId="20" fillId="0" borderId="25" xfId="0" applyNumberFormat="1" applyFont="1" applyBorder="1" applyAlignment="1">
      <alignment horizontal="center"/>
    </xf>
    <xf numFmtId="166" fontId="20" fillId="0" borderId="46" xfId="0" applyNumberFormat="1" applyFont="1" applyBorder="1" applyAlignment="1">
      <alignment horizontal="right"/>
    </xf>
    <xf numFmtId="2" fontId="20" fillId="0" borderId="47" xfId="0" applyNumberFormat="1" applyFont="1" applyBorder="1" applyAlignment="1">
      <alignment horizontal="center"/>
    </xf>
    <xf numFmtId="165" fontId="21" fillId="0" borderId="40" xfId="0" quotePrefix="1" applyNumberFormat="1" applyFont="1" applyBorder="1" applyAlignment="1">
      <alignment horizontal="center"/>
    </xf>
    <xf numFmtId="166" fontId="19" fillId="0" borderId="15" xfId="0" applyNumberFormat="1" applyFont="1" applyFill="1" applyBorder="1" applyAlignment="1">
      <alignment horizontal="right"/>
    </xf>
    <xf numFmtId="0" fontId="23" fillId="0" borderId="10" xfId="0" applyFont="1" applyBorder="1"/>
  </cellXfs>
  <cellStyles count="42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Špatně" xfId="2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30"/>
  <sheetViews>
    <sheetView tabSelected="1" workbookViewId="0">
      <pane ySplit="1" topLeftCell="A71" activePane="bottomLeft" state="frozen"/>
      <selection pane="bottomLeft" activeCell="F111" sqref="F111"/>
    </sheetView>
  </sheetViews>
  <sheetFormatPr defaultColWidth="9.140625" defaultRowHeight="12.75" x14ac:dyDescent="0.2"/>
  <cols>
    <col min="1" max="1" width="4" style="10" customWidth="1"/>
    <col min="2" max="2" width="6" style="10" customWidth="1"/>
    <col min="3" max="3" width="18.140625" style="10" customWidth="1"/>
    <col min="4" max="4" width="5.85546875" style="15" customWidth="1"/>
    <col min="5" max="5" width="22.42578125" style="10" customWidth="1"/>
    <col min="6" max="6" width="8.7109375" style="16" customWidth="1"/>
    <col min="7" max="7" width="9.7109375" style="17" customWidth="1"/>
    <col min="8" max="8" width="4.7109375" style="18" customWidth="1"/>
    <col min="9" max="9" width="13.85546875" style="16" customWidth="1"/>
    <col min="10" max="10" width="11.28515625" style="16" customWidth="1"/>
    <col min="11" max="11" width="12.42578125" style="32" customWidth="1"/>
    <col min="12" max="12" width="3.28515625" style="10" customWidth="1"/>
    <col min="13" max="15" width="9.7109375" style="10" customWidth="1"/>
    <col min="16" max="20" width="9.140625" style="10" hidden="1" customWidth="1"/>
    <col min="21" max="21" width="0" style="10" hidden="1" customWidth="1"/>
    <col min="22" max="16384" width="9.140625" style="10"/>
  </cols>
  <sheetData>
    <row r="1" spans="1:21" s="4" customFormat="1" ht="43.5" customHeight="1" x14ac:dyDescent="0.2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1" t="s">
        <v>5</v>
      </c>
      <c r="G1" s="2" t="s">
        <v>6</v>
      </c>
      <c r="H1" s="2" t="s">
        <v>7</v>
      </c>
      <c r="I1" s="1" t="s">
        <v>8</v>
      </c>
      <c r="J1" s="1" t="s">
        <v>9</v>
      </c>
      <c r="K1" s="112" t="s">
        <v>10</v>
      </c>
      <c r="L1" s="101"/>
      <c r="M1" s="2" t="s">
        <v>33</v>
      </c>
      <c r="N1" s="2" t="s">
        <v>34</v>
      </c>
      <c r="O1" s="2" t="s">
        <v>32</v>
      </c>
      <c r="Q1" s="1" t="s">
        <v>37</v>
      </c>
      <c r="R1" s="2" t="s">
        <v>38</v>
      </c>
      <c r="S1" s="2" t="s">
        <v>39</v>
      </c>
      <c r="T1" s="2" t="s">
        <v>40</v>
      </c>
      <c r="U1" s="2" t="s">
        <v>78</v>
      </c>
    </row>
    <row r="2" spans="1:21" s="136" customFormat="1" x14ac:dyDescent="0.2">
      <c r="A2" s="118" t="s">
        <v>45</v>
      </c>
      <c r="B2" s="118" t="s">
        <v>11</v>
      </c>
      <c r="C2" s="118"/>
      <c r="D2" s="129">
        <v>12</v>
      </c>
      <c r="E2" s="118" t="s">
        <v>13</v>
      </c>
      <c r="F2" s="130">
        <v>26.81</v>
      </c>
      <c r="G2" s="8" t="s">
        <v>12</v>
      </c>
      <c r="H2" s="132">
        <v>21</v>
      </c>
      <c r="I2" s="130">
        <f t="shared" ref="I2:I13" si="0">F2*H2</f>
        <v>563.01</v>
      </c>
      <c r="J2" s="119"/>
      <c r="K2" s="133">
        <f t="shared" ref="K2:K65" si="1">J2*I2</f>
        <v>0</v>
      </c>
      <c r="L2" s="134"/>
      <c r="M2" s="135"/>
      <c r="N2" s="135"/>
      <c r="O2" s="135"/>
      <c r="Q2" s="142"/>
      <c r="R2" s="142"/>
      <c r="S2" s="142"/>
      <c r="T2" s="142"/>
      <c r="U2" s="118"/>
    </row>
    <row r="3" spans="1:21" s="136" customFormat="1" x14ac:dyDescent="0.2">
      <c r="A3" s="118" t="s">
        <v>45</v>
      </c>
      <c r="B3" s="118" t="s">
        <v>11</v>
      </c>
      <c r="C3" s="118"/>
      <c r="D3" s="129">
        <v>13</v>
      </c>
      <c r="E3" s="118" t="s">
        <v>13</v>
      </c>
      <c r="F3" s="130">
        <v>85.57</v>
      </c>
      <c r="G3" s="8" t="s">
        <v>12</v>
      </c>
      <c r="H3" s="132">
        <v>21</v>
      </c>
      <c r="I3" s="130">
        <f t="shared" si="0"/>
        <v>1796.9699999999998</v>
      </c>
      <c r="J3" s="119"/>
      <c r="K3" s="133">
        <f t="shared" si="1"/>
        <v>0</v>
      </c>
      <c r="L3" s="134"/>
      <c r="M3" s="135"/>
      <c r="N3" s="135"/>
      <c r="O3" s="135"/>
      <c r="Q3" s="142"/>
      <c r="R3" s="142"/>
      <c r="S3" s="142"/>
      <c r="T3" s="142"/>
      <c r="U3" s="118"/>
    </row>
    <row r="4" spans="1:21" s="136" customFormat="1" x14ac:dyDescent="0.2">
      <c r="A4" s="118" t="s">
        <v>46</v>
      </c>
      <c r="B4" s="118" t="s">
        <v>11</v>
      </c>
      <c r="C4" s="118"/>
      <c r="D4" s="129">
        <v>21</v>
      </c>
      <c r="E4" s="118" t="s">
        <v>50</v>
      </c>
      <c r="F4" s="130">
        <v>10.69</v>
      </c>
      <c r="G4" s="131" t="s">
        <v>12</v>
      </c>
      <c r="H4" s="132">
        <v>21</v>
      </c>
      <c r="I4" s="130">
        <f t="shared" si="0"/>
        <v>224.48999999999998</v>
      </c>
      <c r="J4" s="119"/>
      <c r="K4" s="133">
        <f t="shared" si="1"/>
        <v>0</v>
      </c>
      <c r="L4" s="134"/>
      <c r="M4" s="135"/>
      <c r="N4" s="135"/>
      <c r="O4" s="135"/>
      <c r="Q4" s="142"/>
      <c r="R4" s="142"/>
      <c r="S4" s="142"/>
      <c r="T4" s="142"/>
      <c r="U4" s="118"/>
    </row>
    <row r="5" spans="1:21" s="136" customFormat="1" x14ac:dyDescent="0.2">
      <c r="A5" s="118" t="s">
        <v>43</v>
      </c>
      <c r="B5" s="118" t="s">
        <v>11</v>
      </c>
      <c r="C5" s="118"/>
      <c r="D5" s="129">
        <v>22</v>
      </c>
      <c r="E5" s="118" t="s">
        <v>94</v>
      </c>
      <c r="F5" s="130">
        <v>2.68</v>
      </c>
      <c r="G5" s="131" t="s">
        <v>76</v>
      </c>
      <c r="H5" s="146">
        <v>8.4</v>
      </c>
      <c r="I5" s="130">
        <f t="shared" si="0"/>
        <v>22.512000000000004</v>
      </c>
      <c r="J5" s="119"/>
      <c r="K5" s="133">
        <f t="shared" si="1"/>
        <v>0</v>
      </c>
      <c r="L5" s="134"/>
      <c r="M5" s="135"/>
      <c r="N5" s="135"/>
      <c r="O5" s="135"/>
      <c r="Q5" s="142"/>
      <c r="R5" s="142"/>
      <c r="S5" s="142"/>
      <c r="T5" s="142"/>
      <c r="U5" s="118"/>
    </row>
    <row r="6" spans="1:21" s="136" customFormat="1" x14ac:dyDescent="0.2">
      <c r="A6" s="118" t="s">
        <v>43</v>
      </c>
      <c r="B6" s="118" t="s">
        <v>11</v>
      </c>
      <c r="C6" s="118"/>
      <c r="D6" s="129">
        <v>23</v>
      </c>
      <c r="E6" s="118" t="s">
        <v>94</v>
      </c>
      <c r="F6" s="130">
        <v>9.16</v>
      </c>
      <c r="G6" s="131" t="s">
        <v>76</v>
      </c>
      <c r="H6" s="146">
        <v>8.4</v>
      </c>
      <c r="I6" s="130">
        <f t="shared" si="0"/>
        <v>76.944000000000003</v>
      </c>
      <c r="J6" s="119"/>
      <c r="K6" s="133">
        <f t="shared" si="1"/>
        <v>0</v>
      </c>
      <c r="L6" s="134"/>
      <c r="M6" s="135"/>
      <c r="N6" s="135"/>
      <c r="O6" s="135"/>
      <c r="Q6" s="142"/>
      <c r="R6" s="142"/>
      <c r="S6" s="142"/>
      <c r="T6" s="142"/>
      <c r="U6" s="118"/>
    </row>
    <row r="7" spans="1:21" x14ac:dyDescent="0.2">
      <c r="A7" s="118" t="s">
        <v>45</v>
      </c>
      <c r="B7" s="5" t="s">
        <v>11</v>
      </c>
      <c r="C7" s="118"/>
      <c r="D7" s="6">
        <v>27</v>
      </c>
      <c r="E7" s="5" t="s">
        <v>13</v>
      </c>
      <c r="F7" s="7">
        <v>75.349999999999994</v>
      </c>
      <c r="G7" s="8" t="s">
        <v>72</v>
      </c>
      <c r="H7" s="9">
        <v>1</v>
      </c>
      <c r="I7" s="7">
        <f t="shared" si="0"/>
        <v>75.349999999999994</v>
      </c>
      <c r="J7" s="119"/>
      <c r="K7" s="133">
        <f t="shared" si="1"/>
        <v>0</v>
      </c>
      <c r="L7" s="100"/>
      <c r="M7" s="105"/>
      <c r="N7" s="105"/>
      <c r="O7" s="105"/>
      <c r="Q7" s="143"/>
      <c r="R7" s="143"/>
      <c r="S7" s="143"/>
      <c r="T7" s="143"/>
      <c r="U7" s="5"/>
    </row>
    <row r="8" spans="1:21" x14ac:dyDescent="0.2">
      <c r="A8" s="5" t="s">
        <v>46</v>
      </c>
      <c r="B8" s="5" t="s">
        <v>11</v>
      </c>
      <c r="C8" s="118"/>
      <c r="D8" s="6">
        <v>39</v>
      </c>
      <c r="E8" s="5" t="s">
        <v>50</v>
      </c>
      <c r="F8" s="7">
        <v>15.37</v>
      </c>
      <c r="G8" s="8" t="s">
        <v>12</v>
      </c>
      <c r="H8" s="9">
        <v>21</v>
      </c>
      <c r="I8" s="7">
        <f t="shared" si="0"/>
        <v>322.77</v>
      </c>
      <c r="J8" s="119"/>
      <c r="K8" s="133">
        <f t="shared" si="1"/>
        <v>0</v>
      </c>
      <c r="L8" s="100"/>
      <c r="M8" s="105"/>
      <c r="N8" s="105"/>
      <c r="O8" s="105"/>
      <c r="Q8" s="143"/>
      <c r="R8" s="143"/>
      <c r="S8" s="143"/>
      <c r="T8" s="143"/>
      <c r="U8" s="5"/>
    </row>
    <row r="9" spans="1:21" x14ac:dyDescent="0.2">
      <c r="A9" s="118" t="s">
        <v>45</v>
      </c>
      <c r="B9" s="5" t="s">
        <v>11</v>
      </c>
      <c r="C9" s="118"/>
      <c r="D9" s="6">
        <v>61</v>
      </c>
      <c r="E9" s="5" t="s">
        <v>51</v>
      </c>
      <c r="F9" s="7">
        <v>2.2599999999999998</v>
      </c>
      <c r="G9" s="8" t="s">
        <v>12</v>
      </c>
      <c r="H9" s="9">
        <v>21</v>
      </c>
      <c r="I9" s="7">
        <f t="shared" si="0"/>
        <v>47.459999999999994</v>
      </c>
      <c r="J9" s="119"/>
      <c r="K9" s="133">
        <f t="shared" si="1"/>
        <v>0</v>
      </c>
      <c r="L9" s="100"/>
      <c r="M9" s="105"/>
      <c r="N9" s="105"/>
      <c r="O9" s="105"/>
      <c r="Q9" s="143"/>
      <c r="R9" s="143"/>
      <c r="S9" s="143"/>
      <c r="T9" s="143"/>
      <c r="U9" s="5"/>
    </row>
    <row r="10" spans="1:21" x14ac:dyDescent="0.2">
      <c r="A10" s="118" t="s">
        <v>45</v>
      </c>
      <c r="B10" s="5" t="s">
        <v>11</v>
      </c>
      <c r="C10" s="118"/>
      <c r="D10" s="6">
        <v>62</v>
      </c>
      <c r="E10" s="5" t="s">
        <v>13</v>
      </c>
      <c r="F10" s="7">
        <v>30.06</v>
      </c>
      <c r="G10" s="8" t="s">
        <v>12</v>
      </c>
      <c r="H10" s="9">
        <v>21</v>
      </c>
      <c r="I10" s="7">
        <f t="shared" si="0"/>
        <v>631.26</v>
      </c>
      <c r="J10" s="119"/>
      <c r="K10" s="133">
        <f t="shared" si="1"/>
        <v>0</v>
      </c>
      <c r="L10" s="100"/>
      <c r="M10" s="105"/>
      <c r="N10" s="105"/>
      <c r="O10" s="105"/>
      <c r="Q10" s="143"/>
      <c r="R10" s="143"/>
      <c r="S10" s="143"/>
      <c r="T10" s="143"/>
      <c r="U10" s="5"/>
    </row>
    <row r="11" spans="1:21" x14ac:dyDescent="0.2">
      <c r="A11" s="118" t="s">
        <v>46</v>
      </c>
      <c r="B11" s="5" t="s">
        <v>11</v>
      </c>
      <c r="C11" s="118"/>
      <c r="D11" s="6">
        <v>63</v>
      </c>
      <c r="E11" s="5" t="s">
        <v>50</v>
      </c>
      <c r="F11" s="7">
        <v>15.18</v>
      </c>
      <c r="G11" s="8" t="s">
        <v>12</v>
      </c>
      <c r="H11" s="9">
        <v>21</v>
      </c>
      <c r="I11" s="7">
        <f t="shared" si="0"/>
        <v>318.77999999999997</v>
      </c>
      <c r="J11" s="119"/>
      <c r="K11" s="133">
        <f t="shared" si="1"/>
        <v>0</v>
      </c>
      <c r="L11" s="100"/>
      <c r="M11" s="105"/>
      <c r="N11" s="105"/>
      <c r="O11" s="105"/>
      <c r="Q11" s="143"/>
      <c r="R11" s="143"/>
      <c r="S11" s="143"/>
      <c r="T11" s="143"/>
      <c r="U11" s="5"/>
    </row>
    <row r="12" spans="1:21" x14ac:dyDescent="0.2">
      <c r="A12" s="118" t="s">
        <v>45</v>
      </c>
      <c r="B12" s="5" t="s">
        <v>11</v>
      </c>
      <c r="C12" s="118"/>
      <c r="D12" s="6">
        <v>88</v>
      </c>
      <c r="E12" s="5" t="s">
        <v>51</v>
      </c>
      <c r="F12" s="7">
        <v>6.06</v>
      </c>
      <c r="G12" s="8" t="s">
        <v>12</v>
      </c>
      <c r="H12" s="9">
        <v>21</v>
      </c>
      <c r="I12" s="7">
        <f t="shared" si="0"/>
        <v>127.25999999999999</v>
      </c>
      <c r="J12" s="119"/>
      <c r="K12" s="133">
        <f t="shared" si="1"/>
        <v>0</v>
      </c>
      <c r="L12" s="100"/>
      <c r="M12" s="105"/>
      <c r="N12" s="105"/>
      <c r="O12" s="105"/>
      <c r="Q12" s="143"/>
      <c r="R12" s="143"/>
      <c r="S12" s="143"/>
      <c r="T12" s="143"/>
      <c r="U12" s="5"/>
    </row>
    <row r="13" spans="1:21" x14ac:dyDescent="0.2">
      <c r="A13" s="118" t="s">
        <v>45</v>
      </c>
      <c r="B13" s="5" t="s">
        <v>11</v>
      </c>
      <c r="C13" s="118"/>
      <c r="D13" s="6">
        <v>89</v>
      </c>
      <c r="E13" s="5" t="s">
        <v>13</v>
      </c>
      <c r="F13" s="7">
        <v>28.9</v>
      </c>
      <c r="G13" s="8" t="s">
        <v>12</v>
      </c>
      <c r="H13" s="9">
        <v>21</v>
      </c>
      <c r="I13" s="7">
        <f t="shared" si="0"/>
        <v>606.9</v>
      </c>
      <c r="J13" s="119"/>
      <c r="K13" s="133">
        <f t="shared" si="1"/>
        <v>0</v>
      </c>
      <c r="L13" s="100"/>
      <c r="M13" s="105"/>
      <c r="N13" s="105"/>
      <c r="O13" s="105"/>
      <c r="Q13" s="143"/>
      <c r="R13" s="143"/>
      <c r="S13" s="143"/>
      <c r="T13" s="143"/>
      <c r="U13" s="5"/>
    </row>
    <row r="14" spans="1:21" x14ac:dyDescent="0.2">
      <c r="A14" s="118" t="s">
        <v>46</v>
      </c>
      <c r="B14" s="5" t="s">
        <v>11</v>
      </c>
      <c r="C14" s="118"/>
      <c r="D14" s="6">
        <v>93</v>
      </c>
      <c r="E14" s="5" t="s">
        <v>53</v>
      </c>
      <c r="F14" s="7">
        <v>4.84</v>
      </c>
      <c r="G14" s="8" t="s">
        <v>14</v>
      </c>
      <c r="H14" s="11">
        <v>4.2</v>
      </c>
      <c r="I14" s="7">
        <f t="shared" ref="I14:I44" si="2">F14*H14</f>
        <v>20.327999999999999</v>
      </c>
      <c r="J14" s="119"/>
      <c r="K14" s="133">
        <f t="shared" si="1"/>
        <v>0</v>
      </c>
      <c r="L14" s="100"/>
      <c r="M14" s="105"/>
      <c r="N14" s="105"/>
      <c r="O14" s="105"/>
      <c r="Q14" s="143"/>
      <c r="R14" s="143"/>
      <c r="S14" s="143"/>
      <c r="T14" s="143"/>
      <c r="U14" s="5"/>
    </row>
    <row r="15" spans="1:21" x14ac:dyDescent="0.2">
      <c r="A15" s="118" t="s">
        <v>47</v>
      </c>
      <c r="B15" s="5" t="s">
        <v>11</v>
      </c>
      <c r="C15" s="118"/>
      <c r="D15" s="6">
        <v>153</v>
      </c>
      <c r="E15" s="5" t="s">
        <v>52</v>
      </c>
      <c r="F15" s="7">
        <v>6.48</v>
      </c>
      <c r="G15" s="8" t="s">
        <v>73</v>
      </c>
      <c r="H15" s="9">
        <v>42</v>
      </c>
      <c r="I15" s="7">
        <f t="shared" si="2"/>
        <v>272.16000000000003</v>
      </c>
      <c r="J15" s="119"/>
      <c r="K15" s="133">
        <f t="shared" si="1"/>
        <v>0</v>
      </c>
      <c r="L15" s="100"/>
      <c r="M15" s="105"/>
      <c r="N15" s="105"/>
      <c r="O15" s="105"/>
      <c r="Q15" s="143"/>
      <c r="R15" s="143"/>
      <c r="S15" s="143"/>
      <c r="T15" s="143"/>
      <c r="U15" s="5"/>
    </row>
    <row r="16" spans="1:21" x14ac:dyDescent="0.2">
      <c r="A16" s="118" t="s">
        <v>45</v>
      </c>
      <c r="B16" s="5" t="s">
        <v>11</v>
      </c>
      <c r="C16" s="118"/>
      <c r="D16" s="6" t="s">
        <v>95</v>
      </c>
      <c r="E16" s="5" t="s">
        <v>96</v>
      </c>
      <c r="F16" s="7">
        <v>62</v>
      </c>
      <c r="G16" s="8" t="s">
        <v>98</v>
      </c>
      <c r="H16" s="9">
        <v>63</v>
      </c>
      <c r="I16" s="7">
        <f t="shared" si="2"/>
        <v>3906</v>
      </c>
      <c r="J16" s="119"/>
      <c r="K16" s="133">
        <f t="shared" si="1"/>
        <v>0</v>
      </c>
      <c r="L16" s="100"/>
      <c r="M16" s="105"/>
      <c r="N16" s="105"/>
      <c r="O16" s="105"/>
      <c r="Q16" s="143"/>
      <c r="R16" s="143"/>
      <c r="S16" s="143"/>
      <c r="T16" s="143"/>
      <c r="U16" s="5"/>
    </row>
    <row r="17" spans="1:21" x14ac:dyDescent="0.2">
      <c r="A17" s="5" t="s">
        <v>44</v>
      </c>
      <c r="B17" s="5" t="s">
        <v>11</v>
      </c>
      <c r="C17" s="118"/>
      <c r="D17" s="6" t="s">
        <v>80</v>
      </c>
      <c r="E17" s="5" t="s">
        <v>87</v>
      </c>
      <c r="F17" s="7">
        <v>4</v>
      </c>
      <c r="G17" s="8" t="s">
        <v>98</v>
      </c>
      <c r="H17" s="9">
        <v>63</v>
      </c>
      <c r="I17" s="7">
        <f t="shared" si="2"/>
        <v>252</v>
      </c>
      <c r="J17" s="119"/>
      <c r="K17" s="133">
        <f t="shared" si="1"/>
        <v>0</v>
      </c>
      <c r="L17" s="100"/>
      <c r="M17" s="105"/>
      <c r="N17" s="105"/>
      <c r="O17" s="105"/>
      <c r="Q17" s="143"/>
      <c r="R17" s="143"/>
      <c r="S17" s="143"/>
      <c r="T17" s="143"/>
      <c r="U17" s="5"/>
    </row>
    <row r="18" spans="1:21" x14ac:dyDescent="0.2">
      <c r="A18" s="5" t="s">
        <v>44</v>
      </c>
      <c r="B18" s="5" t="s">
        <v>11</v>
      </c>
      <c r="C18" s="118"/>
      <c r="D18" s="6" t="s">
        <v>81</v>
      </c>
      <c r="E18" s="5" t="s">
        <v>88</v>
      </c>
      <c r="F18" s="7">
        <v>3.7</v>
      </c>
      <c r="G18" s="8" t="s">
        <v>98</v>
      </c>
      <c r="H18" s="9">
        <v>63</v>
      </c>
      <c r="I18" s="7">
        <f t="shared" si="2"/>
        <v>233.10000000000002</v>
      </c>
      <c r="J18" s="119"/>
      <c r="K18" s="133">
        <f t="shared" si="1"/>
        <v>0</v>
      </c>
      <c r="L18" s="100"/>
      <c r="M18" s="105"/>
      <c r="N18" s="105"/>
      <c r="O18" s="105"/>
      <c r="Q18" s="143"/>
      <c r="R18" s="143"/>
      <c r="S18" s="143"/>
      <c r="T18" s="143"/>
      <c r="U18" s="5"/>
    </row>
    <row r="19" spans="1:21" x14ac:dyDescent="0.2">
      <c r="A19" s="5" t="s">
        <v>44</v>
      </c>
      <c r="B19" s="5" t="s">
        <v>11</v>
      </c>
      <c r="C19" s="118"/>
      <c r="D19" s="6" t="s">
        <v>82</v>
      </c>
      <c r="E19" s="5" t="s">
        <v>89</v>
      </c>
      <c r="F19" s="7">
        <v>3.1</v>
      </c>
      <c r="G19" s="8" t="s">
        <v>98</v>
      </c>
      <c r="H19" s="9">
        <v>63</v>
      </c>
      <c r="I19" s="7">
        <f t="shared" si="2"/>
        <v>195.3</v>
      </c>
      <c r="J19" s="119"/>
      <c r="K19" s="133">
        <f t="shared" si="1"/>
        <v>0</v>
      </c>
      <c r="L19" s="100"/>
      <c r="M19" s="105"/>
      <c r="N19" s="105"/>
      <c r="O19" s="105"/>
      <c r="Q19" s="143"/>
      <c r="R19" s="143"/>
      <c r="S19" s="143"/>
      <c r="T19" s="143"/>
      <c r="U19" s="5"/>
    </row>
    <row r="20" spans="1:21" x14ac:dyDescent="0.2">
      <c r="A20" s="5" t="s">
        <v>44</v>
      </c>
      <c r="B20" s="5" t="s">
        <v>11</v>
      </c>
      <c r="C20" s="118"/>
      <c r="D20" s="6" t="s">
        <v>83</v>
      </c>
      <c r="E20" s="5" t="s">
        <v>88</v>
      </c>
      <c r="F20" s="7">
        <v>1.9</v>
      </c>
      <c r="G20" s="8" t="s">
        <v>98</v>
      </c>
      <c r="H20" s="9">
        <v>63</v>
      </c>
      <c r="I20" s="7">
        <f t="shared" si="2"/>
        <v>119.69999999999999</v>
      </c>
      <c r="J20" s="119"/>
      <c r="K20" s="133">
        <f t="shared" si="1"/>
        <v>0</v>
      </c>
      <c r="L20" s="100"/>
      <c r="M20" s="105"/>
      <c r="N20" s="105"/>
      <c r="O20" s="105"/>
      <c r="Q20" s="143"/>
      <c r="R20" s="143"/>
      <c r="S20" s="143"/>
      <c r="T20" s="143"/>
      <c r="U20" s="5"/>
    </row>
    <row r="21" spans="1:21" x14ac:dyDescent="0.2">
      <c r="A21" s="5" t="s">
        <v>44</v>
      </c>
      <c r="B21" s="5" t="s">
        <v>11</v>
      </c>
      <c r="C21" s="118"/>
      <c r="D21" s="6" t="s">
        <v>84</v>
      </c>
      <c r="E21" s="5" t="s">
        <v>91</v>
      </c>
      <c r="F21" s="7">
        <v>3.6</v>
      </c>
      <c r="G21" s="8" t="s">
        <v>98</v>
      </c>
      <c r="H21" s="9">
        <v>63</v>
      </c>
      <c r="I21" s="7">
        <f t="shared" si="2"/>
        <v>226.8</v>
      </c>
      <c r="J21" s="119"/>
      <c r="K21" s="133">
        <f t="shared" si="1"/>
        <v>0</v>
      </c>
      <c r="L21" s="100"/>
      <c r="M21" s="105"/>
      <c r="N21" s="105"/>
      <c r="O21" s="105"/>
      <c r="Q21" s="143"/>
      <c r="R21" s="143"/>
      <c r="S21" s="143"/>
      <c r="T21" s="143"/>
      <c r="U21" s="5"/>
    </row>
    <row r="22" spans="1:21" x14ac:dyDescent="0.2">
      <c r="A22" s="5" t="s">
        <v>44</v>
      </c>
      <c r="B22" s="5" t="s">
        <v>11</v>
      </c>
      <c r="C22" s="118"/>
      <c r="D22" s="6" t="s">
        <v>85</v>
      </c>
      <c r="E22" s="5" t="s">
        <v>91</v>
      </c>
      <c r="F22" s="7">
        <v>3.1</v>
      </c>
      <c r="G22" s="8" t="s">
        <v>98</v>
      </c>
      <c r="H22" s="9">
        <v>63</v>
      </c>
      <c r="I22" s="7">
        <f t="shared" si="2"/>
        <v>195.3</v>
      </c>
      <c r="J22" s="119"/>
      <c r="K22" s="133">
        <f t="shared" si="1"/>
        <v>0</v>
      </c>
      <c r="L22" s="100"/>
      <c r="M22" s="105"/>
      <c r="N22" s="105"/>
      <c r="O22" s="105"/>
      <c r="Q22" s="143"/>
      <c r="R22" s="143"/>
      <c r="S22" s="143"/>
      <c r="T22" s="143"/>
      <c r="U22" s="5"/>
    </row>
    <row r="23" spans="1:21" x14ac:dyDescent="0.2">
      <c r="A23" s="5" t="s">
        <v>44</v>
      </c>
      <c r="B23" s="5" t="s">
        <v>11</v>
      </c>
      <c r="C23" s="118"/>
      <c r="D23" s="6" t="s">
        <v>86</v>
      </c>
      <c r="E23" s="5" t="s">
        <v>91</v>
      </c>
      <c r="F23" s="7">
        <v>1.8</v>
      </c>
      <c r="G23" s="8" t="s">
        <v>98</v>
      </c>
      <c r="H23" s="9">
        <v>63</v>
      </c>
      <c r="I23" s="7">
        <f t="shared" si="2"/>
        <v>113.4</v>
      </c>
      <c r="J23" s="119"/>
      <c r="K23" s="133">
        <f t="shared" si="1"/>
        <v>0</v>
      </c>
      <c r="L23" s="100"/>
      <c r="M23" s="105"/>
      <c r="N23" s="105"/>
      <c r="O23" s="105"/>
      <c r="Q23" s="143"/>
      <c r="R23" s="143"/>
      <c r="S23" s="143"/>
      <c r="T23" s="143"/>
      <c r="U23" s="5"/>
    </row>
    <row r="24" spans="1:21" x14ac:dyDescent="0.2">
      <c r="A24" s="5" t="s">
        <v>44</v>
      </c>
      <c r="B24" s="5" t="s">
        <v>11</v>
      </c>
      <c r="C24" s="118"/>
      <c r="D24" s="6" t="s">
        <v>90</v>
      </c>
      <c r="E24" s="5" t="s">
        <v>91</v>
      </c>
      <c r="F24" s="7">
        <v>1.8</v>
      </c>
      <c r="G24" s="8" t="s">
        <v>98</v>
      </c>
      <c r="H24" s="9">
        <v>63</v>
      </c>
      <c r="I24" s="7">
        <f t="shared" si="2"/>
        <v>113.4</v>
      </c>
      <c r="J24" s="119"/>
      <c r="K24" s="133">
        <f t="shared" si="1"/>
        <v>0</v>
      </c>
      <c r="L24" s="100"/>
      <c r="M24" s="105"/>
      <c r="N24" s="105"/>
      <c r="O24" s="105"/>
      <c r="Q24" s="143"/>
      <c r="R24" s="143"/>
      <c r="S24" s="143"/>
      <c r="T24" s="143"/>
      <c r="U24" s="5"/>
    </row>
    <row r="25" spans="1:21" x14ac:dyDescent="0.2">
      <c r="A25" s="5" t="s">
        <v>45</v>
      </c>
      <c r="B25" s="5" t="s">
        <v>11</v>
      </c>
      <c r="C25" s="118"/>
      <c r="D25" s="6" t="s">
        <v>92</v>
      </c>
      <c r="E25" s="5" t="s">
        <v>93</v>
      </c>
      <c r="F25" s="7">
        <v>34</v>
      </c>
      <c r="G25" s="8" t="s">
        <v>97</v>
      </c>
      <c r="H25" s="9">
        <v>21</v>
      </c>
      <c r="I25" s="7">
        <f t="shared" si="2"/>
        <v>714</v>
      </c>
      <c r="J25" s="119"/>
      <c r="K25" s="133">
        <f t="shared" si="1"/>
        <v>0</v>
      </c>
      <c r="L25" s="100"/>
      <c r="M25" s="105"/>
      <c r="N25" s="105"/>
      <c r="O25" s="105"/>
      <c r="Q25" s="143"/>
      <c r="R25" s="143"/>
      <c r="S25" s="143"/>
      <c r="T25" s="143"/>
      <c r="U25" s="5"/>
    </row>
    <row r="26" spans="1:21" x14ac:dyDescent="0.2">
      <c r="A26" s="5" t="s">
        <v>45</v>
      </c>
      <c r="B26" s="5" t="s">
        <v>15</v>
      </c>
      <c r="C26" s="118"/>
      <c r="D26" s="12">
        <v>101</v>
      </c>
      <c r="E26" s="5" t="s">
        <v>13</v>
      </c>
      <c r="F26" s="7">
        <v>29.7</v>
      </c>
      <c r="G26" s="8" t="s">
        <v>12</v>
      </c>
      <c r="H26" s="9">
        <v>21</v>
      </c>
      <c r="I26" s="7">
        <f t="shared" si="2"/>
        <v>623.69999999999993</v>
      </c>
      <c r="J26" s="119"/>
      <c r="K26" s="133">
        <f t="shared" si="1"/>
        <v>0</v>
      </c>
      <c r="L26" s="100"/>
      <c r="M26" s="105"/>
      <c r="N26" s="105"/>
      <c r="O26" s="105"/>
      <c r="Q26" s="143"/>
      <c r="R26" s="143"/>
      <c r="S26" s="143"/>
      <c r="T26" s="143"/>
      <c r="U26" s="5"/>
    </row>
    <row r="27" spans="1:21" x14ac:dyDescent="0.2">
      <c r="A27" s="5" t="s">
        <v>44</v>
      </c>
      <c r="B27" s="5" t="s">
        <v>15</v>
      </c>
      <c r="C27" s="118"/>
      <c r="D27" s="6">
        <v>114</v>
      </c>
      <c r="E27" s="5" t="s">
        <v>55</v>
      </c>
      <c r="F27" s="7">
        <v>3.49</v>
      </c>
      <c r="G27" s="8" t="s">
        <v>56</v>
      </c>
      <c r="H27" s="9">
        <v>84</v>
      </c>
      <c r="I27" s="7">
        <f t="shared" si="2"/>
        <v>293.16000000000003</v>
      </c>
      <c r="J27" s="119"/>
      <c r="K27" s="133">
        <f t="shared" si="1"/>
        <v>0</v>
      </c>
      <c r="L27" s="100"/>
      <c r="M27" s="105"/>
      <c r="N27" s="105"/>
      <c r="O27" s="105"/>
      <c r="Q27" s="143"/>
      <c r="R27" s="143"/>
      <c r="S27" s="143"/>
      <c r="T27" s="143"/>
      <c r="U27" s="5"/>
    </row>
    <row r="28" spans="1:21" x14ac:dyDescent="0.2">
      <c r="A28" s="5" t="s">
        <v>46</v>
      </c>
      <c r="B28" s="5" t="s">
        <v>15</v>
      </c>
      <c r="C28" s="118"/>
      <c r="D28" s="6">
        <v>126</v>
      </c>
      <c r="E28" s="5" t="s">
        <v>50</v>
      </c>
      <c r="F28" s="7">
        <v>16.12</v>
      </c>
      <c r="G28" s="8" t="s">
        <v>54</v>
      </c>
      <c r="H28" s="9">
        <v>2</v>
      </c>
      <c r="I28" s="7">
        <f t="shared" si="2"/>
        <v>32.24</v>
      </c>
      <c r="J28" s="119"/>
      <c r="K28" s="133">
        <f t="shared" si="1"/>
        <v>0</v>
      </c>
      <c r="L28" s="100"/>
      <c r="M28" s="105"/>
      <c r="N28" s="105"/>
      <c r="O28" s="105"/>
      <c r="Q28" s="143"/>
      <c r="R28" s="143"/>
      <c r="S28" s="143"/>
      <c r="T28" s="143"/>
      <c r="U28" s="5"/>
    </row>
    <row r="29" spans="1:21" s="136" customFormat="1" x14ac:dyDescent="0.2">
      <c r="A29" s="118" t="s">
        <v>45</v>
      </c>
      <c r="B29" s="118" t="s">
        <v>15</v>
      </c>
      <c r="C29" s="118"/>
      <c r="D29" s="129">
        <v>150</v>
      </c>
      <c r="E29" s="118" t="s">
        <v>57</v>
      </c>
      <c r="F29" s="130">
        <v>200</v>
      </c>
      <c r="G29" s="131" t="s">
        <v>12</v>
      </c>
      <c r="H29" s="132">
        <v>21</v>
      </c>
      <c r="I29" s="130">
        <f t="shared" si="2"/>
        <v>4200</v>
      </c>
      <c r="J29" s="119"/>
      <c r="K29" s="133">
        <f t="shared" si="1"/>
        <v>0</v>
      </c>
      <c r="L29" s="134"/>
      <c r="M29" s="135"/>
      <c r="N29" s="135"/>
      <c r="O29" s="135"/>
      <c r="Q29" s="142"/>
      <c r="R29" s="142"/>
      <c r="S29" s="142"/>
      <c r="T29" s="142"/>
      <c r="U29" s="118"/>
    </row>
    <row r="30" spans="1:21" x14ac:dyDescent="0.2">
      <c r="A30" s="118" t="s">
        <v>45</v>
      </c>
      <c r="B30" s="5" t="s">
        <v>15</v>
      </c>
      <c r="C30" s="118"/>
      <c r="D30" s="6">
        <v>151</v>
      </c>
      <c r="E30" s="5" t="s">
        <v>13</v>
      </c>
      <c r="F30" s="7">
        <v>91.27</v>
      </c>
      <c r="G30" s="8" t="s">
        <v>12</v>
      </c>
      <c r="H30" s="9">
        <v>21</v>
      </c>
      <c r="I30" s="7">
        <f t="shared" si="2"/>
        <v>1916.6699999999998</v>
      </c>
      <c r="J30" s="119"/>
      <c r="K30" s="133">
        <f t="shared" si="1"/>
        <v>0</v>
      </c>
      <c r="L30" s="100"/>
      <c r="M30" s="105"/>
      <c r="N30" s="105"/>
      <c r="O30" s="105"/>
      <c r="Q30" s="143"/>
      <c r="R30" s="143"/>
      <c r="S30" s="143"/>
      <c r="T30" s="143"/>
      <c r="U30" s="5"/>
    </row>
    <row r="31" spans="1:21" s="136" customFormat="1" x14ac:dyDescent="0.2">
      <c r="A31" s="118" t="s">
        <v>46</v>
      </c>
      <c r="B31" s="118" t="s">
        <v>15</v>
      </c>
      <c r="C31" s="118"/>
      <c r="D31" s="129">
        <v>154</v>
      </c>
      <c r="E31" s="118" t="s">
        <v>50</v>
      </c>
      <c r="F31" s="130">
        <v>11.3</v>
      </c>
      <c r="G31" s="131" t="s">
        <v>12</v>
      </c>
      <c r="H31" s="132">
        <v>21</v>
      </c>
      <c r="I31" s="130">
        <f t="shared" si="2"/>
        <v>237.3</v>
      </c>
      <c r="J31" s="119"/>
      <c r="K31" s="133">
        <f t="shared" si="1"/>
        <v>0</v>
      </c>
      <c r="L31" s="134"/>
      <c r="M31" s="135"/>
      <c r="N31" s="135"/>
      <c r="O31" s="135"/>
      <c r="Q31" s="142"/>
      <c r="R31" s="142"/>
      <c r="S31" s="142"/>
      <c r="T31" s="142"/>
      <c r="U31" s="118"/>
    </row>
    <row r="32" spans="1:21" x14ac:dyDescent="0.2">
      <c r="A32" s="5" t="s">
        <v>44</v>
      </c>
      <c r="B32" s="5" t="s">
        <v>15</v>
      </c>
      <c r="C32" s="118"/>
      <c r="D32" s="6">
        <v>155</v>
      </c>
      <c r="E32" s="5" t="s">
        <v>55</v>
      </c>
      <c r="F32" s="7">
        <v>2.85</v>
      </c>
      <c r="G32" s="8" t="s">
        <v>56</v>
      </c>
      <c r="H32" s="9">
        <v>84</v>
      </c>
      <c r="I32" s="7">
        <f t="shared" si="2"/>
        <v>239.4</v>
      </c>
      <c r="J32" s="119"/>
      <c r="K32" s="133">
        <f t="shared" si="1"/>
        <v>0</v>
      </c>
      <c r="L32" s="100"/>
      <c r="M32" s="105"/>
      <c r="N32" s="105"/>
      <c r="O32" s="105"/>
      <c r="Q32" s="143"/>
      <c r="R32" s="143"/>
      <c r="S32" s="143"/>
      <c r="T32" s="143"/>
      <c r="U32" s="5"/>
    </row>
    <row r="33" spans="1:21" x14ac:dyDescent="0.2">
      <c r="A33" s="5" t="s">
        <v>44</v>
      </c>
      <c r="B33" s="5" t="s">
        <v>15</v>
      </c>
      <c r="C33" s="118"/>
      <c r="D33" s="12">
        <v>156</v>
      </c>
      <c r="E33" s="5" t="s">
        <v>55</v>
      </c>
      <c r="F33" s="7">
        <v>6</v>
      </c>
      <c r="G33" s="8" t="s">
        <v>56</v>
      </c>
      <c r="H33" s="9">
        <v>84</v>
      </c>
      <c r="I33" s="7">
        <f t="shared" si="2"/>
        <v>504</v>
      </c>
      <c r="J33" s="119"/>
      <c r="K33" s="133">
        <f t="shared" si="1"/>
        <v>0</v>
      </c>
      <c r="L33" s="100"/>
      <c r="M33" s="105"/>
      <c r="N33" s="105"/>
      <c r="O33" s="105"/>
      <c r="Q33" s="143"/>
      <c r="R33" s="143"/>
      <c r="S33" s="143"/>
      <c r="T33" s="143"/>
      <c r="U33" s="5"/>
    </row>
    <row r="34" spans="1:21" x14ac:dyDescent="0.2">
      <c r="A34" s="5" t="s">
        <v>44</v>
      </c>
      <c r="B34" s="5" t="s">
        <v>15</v>
      </c>
      <c r="C34" s="118"/>
      <c r="D34" s="6">
        <v>158</v>
      </c>
      <c r="E34" s="5" t="s">
        <v>55</v>
      </c>
      <c r="F34" s="7">
        <v>2.85</v>
      </c>
      <c r="G34" s="8" t="s">
        <v>56</v>
      </c>
      <c r="H34" s="9">
        <v>84</v>
      </c>
      <c r="I34" s="7">
        <f t="shared" si="2"/>
        <v>239.4</v>
      </c>
      <c r="J34" s="119"/>
      <c r="K34" s="133">
        <f t="shared" si="1"/>
        <v>0</v>
      </c>
      <c r="L34" s="100"/>
      <c r="M34" s="105"/>
      <c r="N34" s="105"/>
      <c r="O34" s="105"/>
      <c r="Q34" s="143"/>
      <c r="R34" s="143"/>
      <c r="S34" s="143"/>
      <c r="T34" s="143"/>
      <c r="U34" s="5"/>
    </row>
    <row r="35" spans="1:21" s="136" customFormat="1" x14ac:dyDescent="0.2">
      <c r="A35" s="118" t="s">
        <v>44</v>
      </c>
      <c r="B35" s="5" t="s">
        <v>15</v>
      </c>
      <c r="C35" s="118"/>
      <c r="D35" s="129">
        <v>159</v>
      </c>
      <c r="E35" s="118" t="s">
        <v>55</v>
      </c>
      <c r="F35" s="130">
        <v>7.12</v>
      </c>
      <c r="G35" s="8" t="s">
        <v>56</v>
      </c>
      <c r="H35" s="132">
        <v>84</v>
      </c>
      <c r="I35" s="130">
        <f t="shared" si="2"/>
        <v>598.08000000000004</v>
      </c>
      <c r="J35" s="119"/>
      <c r="K35" s="133">
        <f t="shared" si="1"/>
        <v>0</v>
      </c>
      <c r="L35" s="134"/>
      <c r="M35" s="135"/>
      <c r="N35" s="135"/>
      <c r="O35" s="135"/>
      <c r="Q35" s="142"/>
      <c r="R35" s="142"/>
      <c r="S35" s="142"/>
      <c r="T35" s="142"/>
      <c r="U35" s="118"/>
    </row>
    <row r="36" spans="1:21" x14ac:dyDescent="0.2">
      <c r="A36" s="118" t="s">
        <v>45</v>
      </c>
      <c r="B36" s="5" t="s">
        <v>15</v>
      </c>
      <c r="C36" s="118"/>
      <c r="D36" s="6">
        <v>163</v>
      </c>
      <c r="E36" s="5" t="s">
        <v>51</v>
      </c>
      <c r="F36" s="7">
        <v>17.47</v>
      </c>
      <c r="G36" s="8" t="s">
        <v>12</v>
      </c>
      <c r="H36" s="9">
        <v>21</v>
      </c>
      <c r="I36" s="7">
        <f t="shared" si="2"/>
        <v>366.87</v>
      </c>
      <c r="J36" s="119"/>
      <c r="K36" s="133">
        <f t="shared" si="1"/>
        <v>0</v>
      </c>
      <c r="L36" s="100"/>
      <c r="M36" s="105"/>
      <c r="N36" s="105"/>
      <c r="O36" s="105"/>
      <c r="Q36" s="143"/>
      <c r="R36" s="143"/>
      <c r="S36" s="143"/>
      <c r="T36" s="143"/>
      <c r="U36" s="5"/>
    </row>
    <row r="37" spans="1:21" x14ac:dyDescent="0.2">
      <c r="A37" s="5" t="s">
        <v>45</v>
      </c>
      <c r="B37" s="5" t="s">
        <v>15</v>
      </c>
      <c r="C37" s="118"/>
      <c r="D37" s="6">
        <v>164</v>
      </c>
      <c r="E37" s="5" t="s">
        <v>58</v>
      </c>
      <c r="F37" s="7">
        <v>87.13</v>
      </c>
      <c r="G37" s="8" t="s">
        <v>12</v>
      </c>
      <c r="H37" s="9">
        <v>21</v>
      </c>
      <c r="I37" s="7">
        <f t="shared" si="2"/>
        <v>1829.73</v>
      </c>
      <c r="J37" s="119"/>
      <c r="K37" s="133">
        <f t="shared" si="1"/>
        <v>0</v>
      </c>
      <c r="L37" s="100"/>
      <c r="M37" s="105"/>
      <c r="N37" s="105"/>
      <c r="O37" s="105"/>
      <c r="Q37" s="143"/>
      <c r="R37" s="143"/>
      <c r="S37" s="143"/>
      <c r="T37" s="143"/>
      <c r="U37" s="5"/>
    </row>
    <row r="38" spans="1:21" s="136" customFormat="1" x14ac:dyDescent="0.2">
      <c r="A38" s="118" t="s">
        <v>43</v>
      </c>
      <c r="B38" s="5" t="s">
        <v>15</v>
      </c>
      <c r="C38" s="118"/>
      <c r="D38" s="129">
        <v>165</v>
      </c>
      <c r="E38" s="118" t="s">
        <v>75</v>
      </c>
      <c r="F38" s="130">
        <v>16</v>
      </c>
      <c r="G38" s="131" t="s">
        <v>76</v>
      </c>
      <c r="H38" s="146">
        <v>8.4</v>
      </c>
      <c r="I38" s="130">
        <f t="shared" si="2"/>
        <v>134.4</v>
      </c>
      <c r="J38" s="119"/>
      <c r="K38" s="133">
        <f t="shared" si="1"/>
        <v>0</v>
      </c>
      <c r="L38" s="134"/>
      <c r="M38" s="135"/>
      <c r="N38" s="135"/>
      <c r="O38" s="135"/>
      <c r="Q38" s="142"/>
      <c r="R38" s="142"/>
      <c r="S38" s="142"/>
      <c r="T38" s="142"/>
      <c r="U38" s="118"/>
    </row>
    <row r="39" spans="1:21" s="136" customFormat="1" x14ac:dyDescent="0.2">
      <c r="A39" s="118" t="s">
        <v>43</v>
      </c>
      <c r="B39" s="5" t="s">
        <v>15</v>
      </c>
      <c r="C39" s="118"/>
      <c r="D39" s="129">
        <v>166</v>
      </c>
      <c r="E39" s="118" t="s">
        <v>74</v>
      </c>
      <c r="F39" s="130">
        <v>22.35</v>
      </c>
      <c r="G39" s="8" t="s">
        <v>76</v>
      </c>
      <c r="H39" s="146">
        <v>8.4</v>
      </c>
      <c r="I39" s="130">
        <f t="shared" si="2"/>
        <v>187.74</v>
      </c>
      <c r="J39" s="119"/>
      <c r="K39" s="133">
        <f t="shared" si="1"/>
        <v>0</v>
      </c>
      <c r="L39" s="134"/>
      <c r="M39" s="135"/>
      <c r="N39" s="135"/>
      <c r="O39" s="135"/>
      <c r="Q39" s="142"/>
      <c r="R39" s="142"/>
      <c r="S39" s="142"/>
      <c r="T39" s="142"/>
      <c r="U39" s="118"/>
    </row>
    <row r="40" spans="1:21" s="136" customFormat="1" x14ac:dyDescent="0.2">
      <c r="A40" s="118" t="s">
        <v>43</v>
      </c>
      <c r="B40" s="5" t="s">
        <v>15</v>
      </c>
      <c r="C40" s="118"/>
      <c r="D40" s="129">
        <v>167</v>
      </c>
      <c r="E40" s="118" t="s">
        <v>74</v>
      </c>
      <c r="F40" s="130">
        <v>20.47</v>
      </c>
      <c r="G40" s="8" t="s">
        <v>76</v>
      </c>
      <c r="H40" s="146">
        <v>8.4</v>
      </c>
      <c r="I40" s="130">
        <f t="shared" si="2"/>
        <v>171.94800000000001</v>
      </c>
      <c r="J40" s="119"/>
      <c r="K40" s="133">
        <f t="shared" si="1"/>
        <v>0</v>
      </c>
      <c r="L40" s="134"/>
      <c r="M40" s="135"/>
      <c r="N40" s="135"/>
      <c r="O40" s="135"/>
      <c r="Q40" s="142"/>
      <c r="R40" s="142"/>
      <c r="S40" s="142"/>
      <c r="T40" s="142"/>
      <c r="U40" s="118"/>
    </row>
    <row r="41" spans="1:21" x14ac:dyDescent="0.2">
      <c r="A41" s="5" t="s">
        <v>46</v>
      </c>
      <c r="B41" s="5" t="s">
        <v>15</v>
      </c>
      <c r="C41" s="118"/>
      <c r="D41" s="6">
        <v>191</v>
      </c>
      <c r="E41" s="5" t="s">
        <v>50</v>
      </c>
      <c r="F41" s="7">
        <v>15.18</v>
      </c>
      <c r="G41" s="8" t="s">
        <v>12</v>
      </c>
      <c r="H41" s="9">
        <v>21</v>
      </c>
      <c r="I41" s="7">
        <f t="shared" si="2"/>
        <v>318.77999999999997</v>
      </c>
      <c r="J41" s="119"/>
      <c r="K41" s="133">
        <f t="shared" si="1"/>
        <v>0</v>
      </c>
      <c r="L41" s="100"/>
      <c r="M41" s="105"/>
      <c r="N41" s="105"/>
      <c r="O41" s="105"/>
      <c r="Q41" s="143"/>
      <c r="R41" s="143"/>
      <c r="S41" s="143"/>
      <c r="T41" s="143"/>
      <c r="U41" s="5"/>
    </row>
    <row r="42" spans="1:21" x14ac:dyDescent="0.2">
      <c r="A42" s="5" t="s">
        <v>45</v>
      </c>
      <c r="B42" s="5" t="s">
        <v>15</v>
      </c>
      <c r="C42" s="118"/>
      <c r="D42" s="6">
        <v>193</v>
      </c>
      <c r="E42" s="5" t="s">
        <v>51</v>
      </c>
      <c r="F42" s="7">
        <v>14.72</v>
      </c>
      <c r="G42" s="8" t="s">
        <v>12</v>
      </c>
      <c r="H42" s="9">
        <v>21</v>
      </c>
      <c r="I42" s="7">
        <f t="shared" si="2"/>
        <v>309.12</v>
      </c>
      <c r="J42" s="119"/>
      <c r="K42" s="133">
        <f t="shared" si="1"/>
        <v>0</v>
      </c>
      <c r="L42" s="100"/>
      <c r="M42" s="105"/>
      <c r="N42" s="105"/>
      <c r="O42" s="105"/>
      <c r="Q42" s="143"/>
      <c r="R42" s="143"/>
      <c r="S42" s="143"/>
      <c r="T42" s="143"/>
      <c r="U42" s="5"/>
    </row>
    <row r="43" spans="1:21" x14ac:dyDescent="0.2">
      <c r="A43" s="5" t="s">
        <v>45</v>
      </c>
      <c r="B43" s="5" t="s">
        <v>15</v>
      </c>
      <c r="C43" s="118"/>
      <c r="D43" s="6">
        <v>194</v>
      </c>
      <c r="E43" s="5" t="s">
        <v>13</v>
      </c>
      <c r="F43" s="7">
        <v>13.9</v>
      </c>
      <c r="G43" s="8" t="s">
        <v>12</v>
      </c>
      <c r="H43" s="123">
        <v>21</v>
      </c>
      <c r="I43" s="7">
        <f t="shared" si="2"/>
        <v>291.90000000000003</v>
      </c>
      <c r="J43" s="119"/>
      <c r="K43" s="133">
        <f t="shared" si="1"/>
        <v>0</v>
      </c>
      <c r="L43" s="100"/>
      <c r="M43" s="105"/>
      <c r="N43" s="105"/>
      <c r="O43" s="105"/>
      <c r="Q43" s="143"/>
      <c r="R43" s="143"/>
      <c r="S43" s="143"/>
      <c r="T43" s="143"/>
      <c r="U43" s="5"/>
    </row>
    <row r="44" spans="1:21" x14ac:dyDescent="0.2">
      <c r="A44" s="5" t="s">
        <v>45</v>
      </c>
      <c r="B44" s="5" t="s">
        <v>15</v>
      </c>
      <c r="C44" s="118"/>
      <c r="D44" s="6">
        <v>195</v>
      </c>
      <c r="E44" s="5" t="s">
        <v>13</v>
      </c>
      <c r="F44" s="7">
        <v>13.9</v>
      </c>
      <c r="G44" s="8" t="s">
        <v>12</v>
      </c>
      <c r="H44" s="123">
        <v>21</v>
      </c>
      <c r="I44" s="7">
        <f t="shared" si="2"/>
        <v>291.90000000000003</v>
      </c>
      <c r="J44" s="119"/>
      <c r="K44" s="133">
        <f t="shared" si="1"/>
        <v>0</v>
      </c>
      <c r="L44" s="100"/>
      <c r="M44" s="105"/>
      <c r="N44" s="105"/>
      <c r="O44" s="105"/>
      <c r="Q44" s="143"/>
      <c r="R44" s="143"/>
      <c r="S44" s="143"/>
      <c r="T44" s="143"/>
      <c r="U44" s="5"/>
    </row>
    <row r="45" spans="1:21" x14ac:dyDescent="0.2">
      <c r="A45" s="5" t="s">
        <v>45</v>
      </c>
      <c r="B45" s="5" t="s">
        <v>15</v>
      </c>
      <c r="C45" s="118"/>
      <c r="D45" s="6">
        <v>198</v>
      </c>
      <c r="E45" s="5" t="s">
        <v>13</v>
      </c>
      <c r="F45" s="7">
        <v>25.06</v>
      </c>
      <c r="G45" s="8" t="s">
        <v>12</v>
      </c>
      <c r="H45" s="9">
        <v>21</v>
      </c>
      <c r="I45" s="7">
        <f t="shared" ref="I45:I63" si="3">F45*H45</f>
        <v>526.26</v>
      </c>
      <c r="J45" s="119"/>
      <c r="K45" s="133">
        <f t="shared" si="1"/>
        <v>0</v>
      </c>
      <c r="L45" s="100"/>
      <c r="M45" s="105"/>
      <c r="N45" s="105"/>
      <c r="O45" s="105"/>
      <c r="Q45" s="143"/>
      <c r="R45" s="143"/>
      <c r="S45" s="143"/>
      <c r="T45" s="143"/>
      <c r="U45" s="5"/>
    </row>
    <row r="46" spans="1:21" s="136" customFormat="1" x14ac:dyDescent="0.2">
      <c r="A46" s="118" t="s">
        <v>45</v>
      </c>
      <c r="B46" s="5" t="s">
        <v>15</v>
      </c>
      <c r="C46" s="118"/>
      <c r="D46" s="129">
        <v>1215</v>
      </c>
      <c r="E46" s="118" t="s">
        <v>13</v>
      </c>
      <c r="F46" s="130">
        <v>36.5</v>
      </c>
      <c r="G46" s="131" t="s">
        <v>12</v>
      </c>
      <c r="H46" s="132">
        <v>21</v>
      </c>
      <c r="I46" s="130">
        <f t="shared" si="3"/>
        <v>766.5</v>
      </c>
      <c r="J46" s="119"/>
      <c r="K46" s="133">
        <f t="shared" si="1"/>
        <v>0</v>
      </c>
      <c r="L46" s="134"/>
      <c r="M46" s="135"/>
      <c r="N46" s="135"/>
      <c r="O46" s="135"/>
      <c r="Q46" s="142"/>
      <c r="R46" s="142"/>
      <c r="S46" s="142"/>
      <c r="T46" s="142"/>
      <c r="U46" s="118"/>
    </row>
    <row r="47" spans="1:21" x14ac:dyDescent="0.2">
      <c r="A47" s="118" t="s">
        <v>46</v>
      </c>
      <c r="B47" s="5" t="s">
        <v>15</v>
      </c>
      <c r="C47" s="118"/>
      <c r="D47" s="6">
        <v>1216</v>
      </c>
      <c r="E47" s="5" t="s">
        <v>50</v>
      </c>
      <c r="F47" s="7">
        <v>15.95</v>
      </c>
      <c r="G47" s="8" t="s">
        <v>12</v>
      </c>
      <c r="H47" s="9">
        <v>21</v>
      </c>
      <c r="I47" s="7">
        <f t="shared" si="3"/>
        <v>334.95</v>
      </c>
      <c r="J47" s="119"/>
      <c r="K47" s="133">
        <f t="shared" si="1"/>
        <v>0</v>
      </c>
      <c r="L47" s="100"/>
      <c r="M47" s="105"/>
      <c r="N47" s="105"/>
      <c r="O47" s="105"/>
      <c r="Q47" s="143"/>
      <c r="R47" s="143"/>
      <c r="S47" s="143"/>
      <c r="T47" s="143"/>
      <c r="U47" s="5"/>
    </row>
    <row r="48" spans="1:21" s="136" customFormat="1" x14ac:dyDescent="0.2">
      <c r="A48" s="118" t="s">
        <v>45</v>
      </c>
      <c r="B48" s="5" t="s">
        <v>15</v>
      </c>
      <c r="C48" s="118" t="s">
        <v>59</v>
      </c>
      <c r="D48" s="129">
        <v>122</v>
      </c>
      <c r="E48" s="118" t="s">
        <v>71</v>
      </c>
      <c r="F48" s="130">
        <v>21.53</v>
      </c>
      <c r="G48" s="131" t="s">
        <v>12</v>
      </c>
      <c r="H48" s="132">
        <v>21</v>
      </c>
      <c r="I48" s="130">
        <f t="shared" si="3"/>
        <v>452.13</v>
      </c>
      <c r="J48" s="119"/>
      <c r="K48" s="133">
        <f t="shared" si="1"/>
        <v>0</v>
      </c>
      <c r="L48" s="134"/>
      <c r="M48" s="135"/>
      <c r="N48" s="135"/>
      <c r="O48" s="135"/>
      <c r="Q48" s="142"/>
      <c r="R48" s="142"/>
      <c r="S48" s="142"/>
      <c r="T48" s="142"/>
      <c r="U48" s="118"/>
    </row>
    <row r="49" spans="1:21" x14ac:dyDescent="0.2">
      <c r="A49" s="118" t="s">
        <v>45</v>
      </c>
      <c r="B49" s="5" t="s">
        <v>15</v>
      </c>
      <c r="C49" s="118" t="s">
        <v>59</v>
      </c>
      <c r="D49" s="6">
        <v>123</v>
      </c>
      <c r="E49" s="118" t="s">
        <v>71</v>
      </c>
      <c r="F49" s="7">
        <v>24.66</v>
      </c>
      <c r="G49" s="8" t="s">
        <v>12</v>
      </c>
      <c r="H49" s="9">
        <v>21</v>
      </c>
      <c r="I49" s="7">
        <f t="shared" si="3"/>
        <v>517.86</v>
      </c>
      <c r="J49" s="119"/>
      <c r="K49" s="133">
        <f t="shared" si="1"/>
        <v>0</v>
      </c>
      <c r="L49" s="100"/>
      <c r="M49" s="105"/>
      <c r="N49" s="105"/>
      <c r="O49" s="105"/>
      <c r="Q49" s="143"/>
      <c r="R49" s="143"/>
      <c r="S49" s="143"/>
      <c r="T49" s="143"/>
      <c r="U49" s="5"/>
    </row>
    <row r="50" spans="1:21" x14ac:dyDescent="0.2">
      <c r="A50" s="5" t="s">
        <v>45</v>
      </c>
      <c r="B50" s="5" t="s">
        <v>15</v>
      </c>
      <c r="C50" s="118" t="s">
        <v>59</v>
      </c>
      <c r="D50" s="6">
        <v>124</v>
      </c>
      <c r="E50" s="118" t="s">
        <v>71</v>
      </c>
      <c r="F50" s="7">
        <v>52.94</v>
      </c>
      <c r="G50" s="8" t="s">
        <v>12</v>
      </c>
      <c r="H50" s="9">
        <v>21</v>
      </c>
      <c r="I50" s="7">
        <f t="shared" si="3"/>
        <v>1111.74</v>
      </c>
      <c r="J50" s="119"/>
      <c r="K50" s="133">
        <f t="shared" si="1"/>
        <v>0</v>
      </c>
      <c r="L50" s="100"/>
      <c r="M50" s="105"/>
      <c r="N50" s="105"/>
      <c r="O50" s="105"/>
      <c r="Q50" s="143"/>
      <c r="R50" s="143"/>
      <c r="S50" s="143"/>
      <c r="T50" s="143"/>
      <c r="U50" s="5"/>
    </row>
    <row r="51" spans="1:21" s="136" customFormat="1" x14ac:dyDescent="0.2">
      <c r="A51" s="118" t="s">
        <v>45</v>
      </c>
      <c r="B51" s="5" t="s">
        <v>15</v>
      </c>
      <c r="C51" s="118" t="s">
        <v>59</v>
      </c>
      <c r="D51" s="129">
        <v>125</v>
      </c>
      <c r="E51" s="118" t="s">
        <v>71</v>
      </c>
      <c r="F51" s="130">
        <v>130.69999999999999</v>
      </c>
      <c r="G51" s="131" t="s">
        <v>12</v>
      </c>
      <c r="H51" s="132">
        <v>21</v>
      </c>
      <c r="I51" s="130">
        <f t="shared" si="3"/>
        <v>2744.7</v>
      </c>
      <c r="J51" s="119"/>
      <c r="K51" s="133">
        <f t="shared" si="1"/>
        <v>0</v>
      </c>
      <c r="L51" s="134"/>
      <c r="M51" s="135"/>
      <c r="N51" s="135"/>
      <c r="O51" s="135"/>
      <c r="Q51" s="142"/>
      <c r="R51" s="142"/>
      <c r="S51" s="142"/>
      <c r="T51" s="142"/>
      <c r="U51" s="118"/>
    </row>
    <row r="52" spans="1:21" x14ac:dyDescent="0.2">
      <c r="A52" s="118" t="s">
        <v>45</v>
      </c>
      <c r="B52" s="5" t="s">
        <v>15</v>
      </c>
      <c r="C52" s="118" t="s">
        <v>59</v>
      </c>
      <c r="D52" s="6">
        <v>130</v>
      </c>
      <c r="E52" s="118" t="s">
        <v>71</v>
      </c>
      <c r="F52" s="7">
        <v>30.6</v>
      </c>
      <c r="G52" s="8" t="s">
        <v>12</v>
      </c>
      <c r="H52" s="9">
        <v>21</v>
      </c>
      <c r="I52" s="7">
        <f t="shared" si="3"/>
        <v>642.6</v>
      </c>
      <c r="J52" s="119"/>
      <c r="K52" s="133">
        <f t="shared" si="1"/>
        <v>0</v>
      </c>
      <c r="L52" s="100"/>
      <c r="M52" s="105"/>
      <c r="N52" s="105"/>
      <c r="O52" s="105"/>
      <c r="Q52" s="143"/>
      <c r="R52" s="143"/>
      <c r="S52" s="143"/>
      <c r="T52" s="143"/>
      <c r="U52" s="5"/>
    </row>
    <row r="53" spans="1:21" s="136" customFormat="1" x14ac:dyDescent="0.2">
      <c r="A53" s="118" t="s">
        <v>45</v>
      </c>
      <c r="B53" s="5" t="s">
        <v>15</v>
      </c>
      <c r="C53" s="118" t="s">
        <v>59</v>
      </c>
      <c r="D53" s="129">
        <v>135</v>
      </c>
      <c r="E53" s="118" t="s">
        <v>71</v>
      </c>
      <c r="F53" s="130">
        <v>21.53</v>
      </c>
      <c r="G53" s="131" t="s">
        <v>12</v>
      </c>
      <c r="H53" s="132">
        <v>21</v>
      </c>
      <c r="I53" s="130">
        <f t="shared" si="3"/>
        <v>452.13</v>
      </c>
      <c r="J53" s="119"/>
      <c r="K53" s="133">
        <f t="shared" si="1"/>
        <v>0</v>
      </c>
      <c r="L53" s="134"/>
      <c r="M53" s="135"/>
      <c r="N53" s="135"/>
      <c r="O53" s="135"/>
      <c r="Q53" s="142"/>
      <c r="R53" s="142"/>
      <c r="S53" s="142"/>
      <c r="T53" s="142"/>
      <c r="U53" s="118"/>
    </row>
    <row r="54" spans="1:21" x14ac:dyDescent="0.2">
      <c r="A54" s="118" t="s">
        <v>45</v>
      </c>
      <c r="B54" s="5" t="s">
        <v>15</v>
      </c>
      <c r="C54" s="118" t="s">
        <v>59</v>
      </c>
      <c r="D54" s="6">
        <v>144</v>
      </c>
      <c r="E54" s="118" t="s">
        <v>71</v>
      </c>
      <c r="F54" s="7">
        <v>21.53</v>
      </c>
      <c r="G54" s="8" t="s">
        <v>12</v>
      </c>
      <c r="H54" s="9">
        <v>21</v>
      </c>
      <c r="I54" s="7">
        <f t="shared" si="3"/>
        <v>452.13</v>
      </c>
      <c r="J54" s="119"/>
      <c r="K54" s="133">
        <f t="shared" si="1"/>
        <v>0</v>
      </c>
      <c r="L54" s="100"/>
      <c r="M54" s="105"/>
      <c r="N54" s="105"/>
      <c r="O54" s="105"/>
      <c r="Q54" s="143"/>
      <c r="R54" s="143"/>
      <c r="S54" s="143"/>
      <c r="T54" s="143"/>
      <c r="U54" s="5"/>
    </row>
    <row r="55" spans="1:21" x14ac:dyDescent="0.2">
      <c r="A55" s="5" t="s">
        <v>45</v>
      </c>
      <c r="B55" s="5" t="s">
        <v>15</v>
      </c>
      <c r="C55" s="118" t="s">
        <v>59</v>
      </c>
      <c r="D55" s="6">
        <v>147</v>
      </c>
      <c r="E55" s="118" t="s">
        <v>71</v>
      </c>
      <c r="F55" s="7">
        <v>35.29</v>
      </c>
      <c r="G55" s="8" t="s">
        <v>12</v>
      </c>
      <c r="H55" s="9">
        <v>21</v>
      </c>
      <c r="I55" s="7">
        <f t="shared" si="3"/>
        <v>741.09</v>
      </c>
      <c r="J55" s="119"/>
      <c r="K55" s="133">
        <f t="shared" si="1"/>
        <v>0</v>
      </c>
      <c r="L55" s="100"/>
      <c r="M55" s="105"/>
      <c r="N55" s="105"/>
      <c r="O55" s="105"/>
      <c r="Q55" s="143"/>
      <c r="R55" s="143"/>
      <c r="S55" s="143"/>
      <c r="T55" s="143"/>
      <c r="U55" s="5"/>
    </row>
    <row r="56" spans="1:21" x14ac:dyDescent="0.2">
      <c r="A56" s="5" t="s">
        <v>45</v>
      </c>
      <c r="B56" s="5" t="s">
        <v>15</v>
      </c>
      <c r="C56" s="118" t="s">
        <v>59</v>
      </c>
      <c r="D56" s="6">
        <v>199</v>
      </c>
      <c r="E56" s="118" t="s">
        <v>71</v>
      </c>
      <c r="F56" s="7">
        <v>84.56</v>
      </c>
      <c r="G56" s="8" t="s">
        <v>12</v>
      </c>
      <c r="H56" s="9">
        <v>21</v>
      </c>
      <c r="I56" s="7">
        <f t="shared" si="3"/>
        <v>1775.76</v>
      </c>
      <c r="J56" s="119"/>
      <c r="K56" s="133">
        <f t="shared" si="1"/>
        <v>0</v>
      </c>
      <c r="L56" s="100"/>
      <c r="M56" s="105"/>
      <c r="N56" s="105"/>
      <c r="O56" s="105"/>
      <c r="Q56" s="143"/>
      <c r="R56" s="143"/>
      <c r="S56" s="143"/>
      <c r="T56" s="143"/>
      <c r="U56" s="5"/>
    </row>
    <row r="57" spans="1:21" x14ac:dyDescent="0.2">
      <c r="A57" s="5" t="s">
        <v>45</v>
      </c>
      <c r="B57" s="5" t="s">
        <v>15</v>
      </c>
      <c r="C57" s="118" t="s">
        <v>59</v>
      </c>
      <c r="D57" s="6">
        <v>1217</v>
      </c>
      <c r="E57" s="118" t="s">
        <v>71</v>
      </c>
      <c r="F57" s="7">
        <v>69.44</v>
      </c>
      <c r="G57" s="8" t="s">
        <v>12</v>
      </c>
      <c r="H57" s="9">
        <v>21</v>
      </c>
      <c r="I57" s="7">
        <f t="shared" si="3"/>
        <v>1458.24</v>
      </c>
      <c r="J57" s="119"/>
      <c r="K57" s="133">
        <f t="shared" si="1"/>
        <v>0</v>
      </c>
      <c r="L57" s="100"/>
      <c r="M57" s="105"/>
      <c r="N57" s="105"/>
      <c r="O57" s="105"/>
      <c r="Q57" s="143"/>
      <c r="R57" s="143"/>
      <c r="S57" s="143"/>
      <c r="T57" s="143"/>
      <c r="U57" s="5"/>
    </row>
    <row r="58" spans="1:21" x14ac:dyDescent="0.2">
      <c r="A58" s="5" t="s">
        <v>45</v>
      </c>
      <c r="B58" s="5" t="s">
        <v>15</v>
      </c>
      <c r="C58" s="118" t="s">
        <v>59</v>
      </c>
      <c r="D58" s="6">
        <v>1226</v>
      </c>
      <c r="E58" s="118" t="s">
        <v>71</v>
      </c>
      <c r="F58" s="7">
        <v>4.3099999999999996</v>
      </c>
      <c r="G58" s="8" t="s">
        <v>12</v>
      </c>
      <c r="H58" s="9">
        <v>21</v>
      </c>
      <c r="I58" s="7">
        <f t="shared" si="3"/>
        <v>90.509999999999991</v>
      </c>
      <c r="J58" s="119"/>
      <c r="K58" s="133">
        <f t="shared" si="1"/>
        <v>0</v>
      </c>
      <c r="L58" s="100"/>
      <c r="M58" s="105"/>
      <c r="N58" s="105"/>
      <c r="O58" s="105"/>
      <c r="Q58" s="143"/>
      <c r="R58" s="143"/>
      <c r="S58" s="143"/>
      <c r="T58" s="143"/>
      <c r="U58" s="5"/>
    </row>
    <row r="59" spans="1:21" s="136" customFormat="1" x14ac:dyDescent="0.2">
      <c r="A59" s="118" t="s">
        <v>45</v>
      </c>
      <c r="B59" s="5" t="s">
        <v>15</v>
      </c>
      <c r="C59" s="118" t="s">
        <v>59</v>
      </c>
      <c r="D59" s="129">
        <v>1227</v>
      </c>
      <c r="E59" s="118" t="s">
        <v>71</v>
      </c>
      <c r="F59" s="130">
        <v>3.5</v>
      </c>
      <c r="G59" s="131" t="s">
        <v>12</v>
      </c>
      <c r="H59" s="132">
        <v>21</v>
      </c>
      <c r="I59" s="130">
        <f t="shared" si="3"/>
        <v>73.5</v>
      </c>
      <c r="J59" s="119"/>
      <c r="K59" s="133">
        <f t="shared" si="1"/>
        <v>0</v>
      </c>
      <c r="L59" s="134"/>
      <c r="M59" s="135"/>
      <c r="N59" s="135"/>
      <c r="O59" s="135"/>
      <c r="Q59" s="142"/>
      <c r="R59" s="142"/>
      <c r="S59" s="142"/>
      <c r="T59" s="142"/>
      <c r="U59" s="118"/>
    </row>
    <row r="60" spans="1:21" x14ac:dyDescent="0.2">
      <c r="A60" s="118" t="s">
        <v>45</v>
      </c>
      <c r="B60" s="5" t="s">
        <v>17</v>
      </c>
      <c r="C60" s="118"/>
      <c r="D60" s="6">
        <v>201</v>
      </c>
      <c r="E60" s="5" t="s">
        <v>13</v>
      </c>
      <c r="F60" s="7">
        <v>49.54</v>
      </c>
      <c r="G60" s="8" t="s">
        <v>12</v>
      </c>
      <c r="H60" s="9">
        <v>21</v>
      </c>
      <c r="I60" s="7">
        <f t="shared" si="3"/>
        <v>1040.3399999999999</v>
      </c>
      <c r="J60" s="119"/>
      <c r="K60" s="133">
        <f t="shared" si="1"/>
        <v>0</v>
      </c>
      <c r="L60" s="100"/>
      <c r="M60" s="105"/>
      <c r="N60" s="105"/>
      <c r="O60" s="105"/>
      <c r="Q60" s="143"/>
      <c r="R60" s="143"/>
      <c r="S60" s="143"/>
      <c r="T60" s="143"/>
      <c r="U60" s="5"/>
    </row>
    <row r="61" spans="1:21" s="136" customFormat="1" x14ac:dyDescent="0.2">
      <c r="A61" s="118" t="s">
        <v>45</v>
      </c>
      <c r="B61" s="5" t="s">
        <v>17</v>
      </c>
      <c r="C61" s="118"/>
      <c r="D61" s="129">
        <v>240</v>
      </c>
      <c r="E61" s="118" t="s">
        <v>60</v>
      </c>
      <c r="F61" s="130">
        <v>20</v>
      </c>
      <c r="G61" s="131" t="s">
        <v>14</v>
      </c>
      <c r="H61" s="146">
        <v>4.2</v>
      </c>
      <c r="I61" s="130">
        <f t="shared" si="3"/>
        <v>84</v>
      </c>
      <c r="J61" s="119"/>
      <c r="K61" s="133">
        <f t="shared" si="1"/>
        <v>0</v>
      </c>
      <c r="L61" s="134"/>
      <c r="M61" s="135"/>
      <c r="N61" s="135"/>
      <c r="O61" s="135"/>
      <c r="Q61" s="142"/>
      <c r="R61" s="142"/>
      <c r="S61" s="142"/>
      <c r="T61" s="142"/>
      <c r="U61" s="118"/>
    </row>
    <row r="62" spans="1:21" x14ac:dyDescent="0.2">
      <c r="A62" s="118" t="s">
        <v>46</v>
      </c>
      <c r="B62" s="5" t="s">
        <v>17</v>
      </c>
      <c r="C62" s="118"/>
      <c r="D62" s="6">
        <v>241</v>
      </c>
      <c r="E62" s="5" t="s">
        <v>50</v>
      </c>
      <c r="F62" s="7">
        <v>16.12</v>
      </c>
      <c r="G62" s="8" t="s">
        <v>54</v>
      </c>
      <c r="H62" s="9">
        <v>2</v>
      </c>
      <c r="I62" s="7">
        <f t="shared" si="3"/>
        <v>32.24</v>
      </c>
      <c r="J62" s="119"/>
      <c r="K62" s="133">
        <f t="shared" si="1"/>
        <v>0</v>
      </c>
      <c r="L62" s="100"/>
      <c r="M62" s="105"/>
      <c r="N62" s="105"/>
      <c r="O62" s="105"/>
      <c r="Q62" s="143"/>
      <c r="R62" s="143"/>
      <c r="S62" s="143"/>
      <c r="T62" s="143"/>
      <c r="U62" s="5"/>
    </row>
    <row r="63" spans="1:21" x14ac:dyDescent="0.2">
      <c r="A63" s="5" t="s">
        <v>45</v>
      </c>
      <c r="B63" s="5" t="s">
        <v>17</v>
      </c>
      <c r="C63" s="118"/>
      <c r="D63" s="6">
        <v>268</v>
      </c>
      <c r="E63" s="5" t="s">
        <v>57</v>
      </c>
      <c r="F63" s="7">
        <v>181.27</v>
      </c>
      <c r="G63" s="8" t="s">
        <v>12</v>
      </c>
      <c r="H63" s="9">
        <v>21</v>
      </c>
      <c r="I63" s="7">
        <f t="shared" si="3"/>
        <v>3806.67</v>
      </c>
      <c r="J63" s="119"/>
      <c r="K63" s="133">
        <f t="shared" si="1"/>
        <v>0</v>
      </c>
      <c r="L63" s="100"/>
      <c r="M63" s="105"/>
      <c r="N63" s="105"/>
      <c r="O63" s="105"/>
      <c r="Q63" s="143"/>
      <c r="R63" s="143"/>
      <c r="S63" s="143"/>
      <c r="T63" s="143"/>
      <c r="U63" s="5"/>
    </row>
    <row r="64" spans="1:21" x14ac:dyDescent="0.2">
      <c r="A64" s="5" t="s">
        <v>46</v>
      </c>
      <c r="B64" s="5" t="s">
        <v>17</v>
      </c>
      <c r="C64" s="118"/>
      <c r="D64" s="6">
        <v>269</v>
      </c>
      <c r="E64" s="5" t="s">
        <v>50</v>
      </c>
      <c r="F64" s="7">
        <v>15.66</v>
      </c>
      <c r="G64" s="8" t="s">
        <v>12</v>
      </c>
      <c r="H64" s="9">
        <v>21</v>
      </c>
      <c r="I64" s="7">
        <f t="shared" ref="I64:I73" si="4">F64*H64</f>
        <v>328.86</v>
      </c>
      <c r="J64" s="119"/>
      <c r="K64" s="133">
        <f t="shared" si="1"/>
        <v>0</v>
      </c>
      <c r="L64" s="100"/>
      <c r="M64" s="105"/>
      <c r="N64" s="105"/>
      <c r="O64" s="105"/>
      <c r="Q64" s="143"/>
      <c r="R64" s="143"/>
      <c r="S64" s="143"/>
      <c r="T64" s="143"/>
      <c r="U64" s="5"/>
    </row>
    <row r="65" spans="1:21" s="136" customFormat="1" x14ac:dyDescent="0.2">
      <c r="A65" s="118" t="s">
        <v>45</v>
      </c>
      <c r="B65" s="5" t="s">
        <v>17</v>
      </c>
      <c r="C65" s="118"/>
      <c r="D65" s="129">
        <v>270</v>
      </c>
      <c r="E65" s="118" t="s">
        <v>13</v>
      </c>
      <c r="F65" s="130">
        <v>91.27</v>
      </c>
      <c r="G65" s="131" t="s">
        <v>12</v>
      </c>
      <c r="H65" s="132">
        <v>21</v>
      </c>
      <c r="I65" s="130">
        <f t="shared" si="4"/>
        <v>1916.6699999999998</v>
      </c>
      <c r="J65" s="119"/>
      <c r="K65" s="133">
        <f t="shared" si="1"/>
        <v>0</v>
      </c>
      <c r="L65" s="134"/>
      <c r="M65" s="135"/>
      <c r="N65" s="135"/>
      <c r="O65" s="135"/>
      <c r="Q65" s="142"/>
      <c r="R65" s="142"/>
      <c r="S65" s="142"/>
      <c r="T65" s="142"/>
      <c r="U65" s="118"/>
    </row>
    <row r="66" spans="1:21" x14ac:dyDescent="0.2">
      <c r="A66" s="118" t="s">
        <v>45</v>
      </c>
      <c r="B66" s="5" t="s">
        <v>17</v>
      </c>
      <c r="C66" s="118"/>
      <c r="D66" s="6">
        <v>271</v>
      </c>
      <c r="E66" s="5" t="s">
        <v>13</v>
      </c>
      <c r="F66" s="7">
        <v>91.03</v>
      </c>
      <c r="G66" s="8" t="s">
        <v>12</v>
      </c>
      <c r="H66" s="9">
        <v>21</v>
      </c>
      <c r="I66" s="7">
        <f t="shared" si="4"/>
        <v>1911.63</v>
      </c>
      <c r="J66" s="119"/>
      <c r="K66" s="133">
        <f t="shared" ref="K66:K90" si="5">J66*I66</f>
        <v>0</v>
      </c>
      <c r="L66" s="100"/>
      <c r="M66" s="105"/>
      <c r="N66" s="105"/>
      <c r="O66" s="105"/>
      <c r="Q66" s="143"/>
      <c r="R66" s="143"/>
      <c r="S66" s="143"/>
      <c r="T66" s="143"/>
      <c r="U66" s="5"/>
    </row>
    <row r="67" spans="1:21" s="136" customFormat="1" x14ac:dyDescent="0.2">
      <c r="A67" s="118" t="s">
        <v>44</v>
      </c>
      <c r="B67" s="5" t="s">
        <v>17</v>
      </c>
      <c r="C67" s="137"/>
      <c r="D67" s="129">
        <v>277</v>
      </c>
      <c r="E67" s="118" t="s">
        <v>55</v>
      </c>
      <c r="F67" s="130">
        <v>8.43</v>
      </c>
      <c r="G67" s="131" t="s">
        <v>56</v>
      </c>
      <c r="H67" s="132">
        <v>84</v>
      </c>
      <c r="I67" s="130">
        <f t="shared" si="4"/>
        <v>708.12</v>
      </c>
      <c r="J67" s="119"/>
      <c r="K67" s="133">
        <f t="shared" si="5"/>
        <v>0</v>
      </c>
      <c r="L67" s="134"/>
      <c r="M67" s="135"/>
      <c r="N67" s="135"/>
      <c r="O67" s="135"/>
      <c r="Q67" s="142"/>
      <c r="R67" s="142"/>
      <c r="S67" s="142"/>
      <c r="T67" s="142"/>
      <c r="U67" s="118"/>
    </row>
    <row r="68" spans="1:21" x14ac:dyDescent="0.2">
      <c r="A68" s="118" t="s">
        <v>46</v>
      </c>
      <c r="B68" s="5" t="s">
        <v>17</v>
      </c>
      <c r="C68" s="118"/>
      <c r="D68" s="6">
        <v>295</v>
      </c>
      <c r="E68" s="5" t="s">
        <v>50</v>
      </c>
      <c r="F68" s="7">
        <v>15.18</v>
      </c>
      <c r="G68" s="8" t="s">
        <v>12</v>
      </c>
      <c r="H68" s="9">
        <v>21</v>
      </c>
      <c r="I68" s="7">
        <f t="shared" si="4"/>
        <v>318.77999999999997</v>
      </c>
      <c r="J68" s="119"/>
      <c r="K68" s="133">
        <f t="shared" si="5"/>
        <v>0</v>
      </c>
      <c r="L68" s="100"/>
      <c r="M68" s="105"/>
      <c r="N68" s="105"/>
      <c r="O68" s="105"/>
      <c r="Q68" s="143"/>
      <c r="R68" s="143"/>
      <c r="S68" s="143"/>
      <c r="T68" s="143"/>
      <c r="U68" s="5"/>
    </row>
    <row r="69" spans="1:21" x14ac:dyDescent="0.2">
      <c r="A69" s="5" t="s">
        <v>45</v>
      </c>
      <c r="B69" s="5" t="s">
        <v>17</v>
      </c>
      <c r="C69" s="118"/>
      <c r="D69" s="6">
        <v>2318</v>
      </c>
      <c r="E69" s="5" t="s">
        <v>13</v>
      </c>
      <c r="F69" s="7">
        <v>20.72</v>
      </c>
      <c r="G69" s="8" t="s">
        <v>12</v>
      </c>
      <c r="H69" s="9">
        <v>21</v>
      </c>
      <c r="I69" s="7">
        <f t="shared" si="4"/>
        <v>435.12</v>
      </c>
      <c r="J69" s="119"/>
      <c r="K69" s="133">
        <f t="shared" si="5"/>
        <v>0</v>
      </c>
      <c r="L69" s="100"/>
      <c r="M69" s="105"/>
      <c r="N69" s="105"/>
      <c r="O69" s="105"/>
      <c r="Q69" s="143"/>
      <c r="R69" s="143"/>
      <c r="S69" s="143"/>
      <c r="T69" s="143"/>
      <c r="U69" s="5"/>
    </row>
    <row r="70" spans="1:21" x14ac:dyDescent="0.2">
      <c r="A70" s="5" t="s">
        <v>46</v>
      </c>
      <c r="B70" s="5" t="s">
        <v>17</v>
      </c>
      <c r="C70" s="118"/>
      <c r="D70" s="6">
        <v>2345</v>
      </c>
      <c r="E70" s="5" t="s">
        <v>50</v>
      </c>
      <c r="F70" s="7">
        <v>15.95</v>
      </c>
      <c r="G70" s="8" t="s">
        <v>12</v>
      </c>
      <c r="H70" s="9">
        <v>21</v>
      </c>
      <c r="I70" s="7">
        <f t="shared" si="4"/>
        <v>334.95</v>
      </c>
      <c r="J70" s="119"/>
      <c r="K70" s="133">
        <f t="shared" si="5"/>
        <v>0</v>
      </c>
      <c r="L70" s="100"/>
      <c r="M70" s="105"/>
      <c r="N70" s="105"/>
      <c r="O70" s="105"/>
      <c r="Q70" s="143"/>
      <c r="R70" s="143"/>
      <c r="S70" s="143"/>
      <c r="T70" s="143"/>
      <c r="U70" s="5"/>
    </row>
    <row r="71" spans="1:21" x14ac:dyDescent="0.2">
      <c r="A71" s="5" t="s">
        <v>45</v>
      </c>
      <c r="B71" s="5" t="s">
        <v>17</v>
      </c>
      <c r="C71" s="118" t="s">
        <v>61</v>
      </c>
      <c r="D71" s="6">
        <v>240</v>
      </c>
      <c r="E71" s="5" t="s">
        <v>71</v>
      </c>
      <c r="F71" s="7">
        <v>36.17</v>
      </c>
      <c r="G71" s="8" t="s">
        <v>12</v>
      </c>
      <c r="H71" s="9">
        <v>21</v>
      </c>
      <c r="I71" s="7">
        <f t="shared" si="4"/>
        <v>759.57</v>
      </c>
      <c r="J71" s="119"/>
      <c r="K71" s="133">
        <f t="shared" si="5"/>
        <v>0</v>
      </c>
      <c r="L71" s="100"/>
      <c r="M71" s="105"/>
      <c r="N71" s="105"/>
      <c r="O71" s="105"/>
      <c r="Q71" s="143"/>
      <c r="R71" s="143"/>
      <c r="S71" s="143"/>
      <c r="T71" s="143"/>
      <c r="U71" s="5"/>
    </row>
    <row r="72" spans="1:21" s="13" customFormat="1" x14ac:dyDescent="0.2">
      <c r="A72" s="5" t="s">
        <v>45</v>
      </c>
      <c r="B72" s="5" t="s">
        <v>17</v>
      </c>
      <c r="C72" s="118" t="s">
        <v>61</v>
      </c>
      <c r="D72" s="6">
        <v>242</v>
      </c>
      <c r="E72" s="5" t="s">
        <v>71</v>
      </c>
      <c r="F72" s="7">
        <v>45.69</v>
      </c>
      <c r="G72" s="8" t="s">
        <v>12</v>
      </c>
      <c r="H72" s="9">
        <v>21</v>
      </c>
      <c r="I72" s="7">
        <f t="shared" si="4"/>
        <v>959.49</v>
      </c>
      <c r="J72" s="119"/>
      <c r="K72" s="133">
        <f t="shared" si="5"/>
        <v>0</v>
      </c>
      <c r="L72" s="100"/>
      <c r="M72" s="105"/>
      <c r="N72" s="106"/>
      <c r="O72" s="106"/>
      <c r="Q72" s="144"/>
      <c r="R72" s="144"/>
      <c r="S72" s="144"/>
      <c r="T72" s="144"/>
      <c r="U72" s="171"/>
    </row>
    <row r="73" spans="1:21" x14ac:dyDescent="0.2">
      <c r="A73" s="5" t="s">
        <v>45</v>
      </c>
      <c r="B73" s="5" t="s">
        <v>17</v>
      </c>
      <c r="C73" s="118" t="s">
        <v>61</v>
      </c>
      <c r="D73" s="6">
        <v>243</v>
      </c>
      <c r="E73" s="5" t="s">
        <v>71</v>
      </c>
      <c r="F73" s="7">
        <v>21.53</v>
      </c>
      <c r="G73" s="8" t="s">
        <v>12</v>
      </c>
      <c r="H73" s="9">
        <v>21</v>
      </c>
      <c r="I73" s="7">
        <f t="shared" si="4"/>
        <v>452.13</v>
      </c>
      <c r="J73" s="119"/>
      <c r="K73" s="133">
        <f t="shared" si="5"/>
        <v>0</v>
      </c>
      <c r="L73" s="100"/>
      <c r="M73" s="105"/>
      <c r="N73" s="105"/>
      <c r="O73" s="105"/>
      <c r="Q73" s="143"/>
      <c r="R73" s="143"/>
      <c r="S73" s="143"/>
      <c r="T73" s="143"/>
      <c r="U73" s="5"/>
    </row>
    <row r="74" spans="1:21" x14ac:dyDescent="0.2">
      <c r="A74" s="5" t="s">
        <v>45</v>
      </c>
      <c r="B74" s="5" t="s">
        <v>17</v>
      </c>
      <c r="C74" s="118" t="s">
        <v>61</v>
      </c>
      <c r="D74" s="6">
        <v>244</v>
      </c>
      <c r="E74" s="5" t="s">
        <v>71</v>
      </c>
      <c r="F74" s="7">
        <v>35.770000000000003</v>
      </c>
      <c r="G74" s="8" t="s">
        <v>12</v>
      </c>
      <c r="H74" s="9">
        <v>21</v>
      </c>
      <c r="I74" s="7">
        <f t="shared" ref="I74:I90" si="6">F74*H74</f>
        <v>751.17000000000007</v>
      </c>
      <c r="J74" s="119"/>
      <c r="K74" s="133">
        <f t="shared" si="5"/>
        <v>0</v>
      </c>
      <c r="L74" s="100"/>
      <c r="M74" s="105"/>
      <c r="N74" s="105"/>
      <c r="O74" s="105"/>
      <c r="Q74" s="143"/>
      <c r="R74" s="143"/>
      <c r="S74" s="143"/>
      <c r="T74" s="143"/>
      <c r="U74" s="5"/>
    </row>
    <row r="75" spans="1:21" x14ac:dyDescent="0.2">
      <c r="A75" s="118" t="s">
        <v>45</v>
      </c>
      <c r="B75" s="5" t="s">
        <v>17</v>
      </c>
      <c r="C75" s="118" t="s">
        <v>61</v>
      </c>
      <c r="D75" s="6">
        <v>245</v>
      </c>
      <c r="E75" s="5" t="s">
        <v>71</v>
      </c>
      <c r="F75" s="7">
        <v>35.770000000000003</v>
      </c>
      <c r="G75" s="8" t="s">
        <v>12</v>
      </c>
      <c r="H75" s="9">
        <v>21</v>
      </c>
      <c r="I75" s="7">
        <f t="shared" si="6"/>
        <v>751.17000000000007</v>
      </c>
      <c r="J75" s="119"/>
      <c r="K75" s="133">
        <f t="shared" si="5"/>
        <v>0</v>
      </c>
      <c r="L75" s="100"/>
      <c r="M75" s="105"/>
      <c r="N75" s="105"/>
      <c r="O75" s="105"/>
      <c r="Q75" s="143"/>
      <c r="R75" s="143"/>
      <c r="S75" s="143"/>
      <c r="T75" s="143"/>
      <c r="U75" s="5"/>
    </row>
    <row r="76" spans="1:21" x14ac:dyDescent="0.2">
      <c r="A76" s="118" t="s">
        <v>45</v>
      </c>
      <c r="B76" s="5" t="s">
        <v>17</v>
      </c>
      <c r="C76" s="118" t="s">
        <v>61</v>
      </c>
      <c r="D76" s="6">
        <v>2320</v>
      </c>
      <c r="E76" s="5" t="s">
        <v>71</v>
      </c>
      <c r="F76" s="7">
        <v>22.02</v>
      </c>
      <c r="G76" s="8" t="s">
        <v>12</v>
      </c>
      <c r="H76" s="9">
        <v>21</v>
      </c>
      <c r="I76" s="7">
        <f t="shared" si="6"/>
        <v>462.42</v>
      </c>
      <c r="J76" s="119"/>
      <c r="K76" s="133">
        <f t="shared" si="5"/>
        <v>0</v>
      </c>
      <c r="L76" s="100"/>
      <c r="M76" s="105"/>
      <c r="N76" s="105"/>
      <c r="O76" s="105"/>
      <c r="Q76" s="143"/>
      <c r="R76" s="143"/>
      <c r="S76" s="143"/>
      <c r="T76" s="143"/>
      <c r="U76" s="5"/>
    </row>
    <row r="77" spans="1:21" x14ac:dyDescent="0.2">
      <c r="A77" s="118" t="s">
        <v>43</v>
      </c>
      <c r="B77" s="5" t="s">
        <v>17</v>
      </c>
      <c r="C77" s="118" t="s">
        <v>79</v>
      </c>
      <c r="D77" s="6">
        <v>2321</v>
      </c>
      <c r="E77" s="5" t="s">
        <v>75</v>
      </c>
      <c r="F77" s="7">
        <v>21.52</v>
      </c>
      <c r="G77" s="8" t="s">
        <v>76</v>
      </c>
      <c r="H77" s="11">
        <v>8.4</v>
      </c>
      <c r="I77" s="7">
        <f t="shared" si="6"/>
        <v>180.768</v>
      </c>
      <c r="J77" s="119"/>
      <c r="K77" s="133">
        <f t="shared" si="5"/>
        <v>0</v>
      </c>
      <c r="L77" s="100"/>
      <c r="M77" s="105"/>
      <c r="N77" s="105"/>
      <c r="O77" s="105"/>
      <c r="Q77" s="143"/>
      <c r="R77" s="143"/>
      <c r="S77" s="143"/>
      <c r="T77" s="143"/>
      <c r="U77" s="5"/>
    </row>
    <row r="78" spans="1:21" x14ac:dyDescent="0.2">
      <c r="A78" s="118" t="s">
        <v>43</v>
      </c>
      <c r="B78" s="5" t="s">
        <v>17</v>
      </c>
      <c r="C78" s="118" t="s">
        <v>79</v>
      </c>
      <c r="D78" s="6">
        <v>2322</v>
      </c>
      <c r="E78" s="5" t="s">
        <v>75</v>
      </c>
      <c r="F78" s="7">
        <v>4.1399999999999997</v>
      </c>
      <c r="G78" s="8" t="s">
        <v>76</v>
      </c>
      <c r="H78" s="11">
        <v>8.4</v>
      </c>
      <c r="I78" s="7">
        <f t="shared" si="6"/>
        <v>34.775999999999996</v>
      </c>
      <c r="J78" s="119"/>
      <c r="K78" s="133">
        <f t="shared" si="5"/>
        <v>0</v>
      </c>
      <c r="L78" s="100"/>
      <c r="M78" s="105"/>
      <c r="N78" s="105"/>
      <c r="O78" s="105"/>
      <c r="Q78" s="143"/>
      <c r="R78" s="143"/>
      <c r="S78" s="143"/>
      <c r="T78" s="143"/>
      <c r="U78" s="5"/>
    </row>
    <row r="79" spans="1:21" x14ac:dyDescent="0.2">
      <c r="A79" s="118" t="s">
        <v>43</v>
      </c>
      <c r="B79" s="5" t="s">
        <v>17</v>
      </c>
      <c r="C79" s="118" t="s">
        <v>79</v>
      </c>
      <c r="D79" s="6">
        <v>2323</v>
      </c>
      <c r="E79" s="5" t="s">
        <v>75</v>
      </c>
      <c r="F79" s="7">
        <v>9.57</v>
      </c>
      <c r="G79" s="8" t="s">
        <v>76</v>
      </c>
      <c r="H79" s="11">
        <v>8.4</v>
      </c>
      <c r="I79" s="7">
        <f t="shared" si="6"/>
        <v>80.388000000000005</v>
      </c>
      <c r="J79" s="119"/>
      <c r="K79" s="133">
        <f t="shared" si="5"/>
        <v>0</v>
      </c>
      <c r="L79" s="100"/>
      <c r="M79" s="105"/>
      <c r="N79" s="105"/>
      <c r="O79" s="105"/>
      <c r="Q79" s="143"/>
      <c r="R79" s="143"/>
      <c r="S79" s="143"/>
      <c r="T79" s="143"/>
      <c r="U79" s="5"/>
    </row>
    <row r="80" spans="1:21" x14ac:dyDescent="0.2">
      <c r="A80" s="118" t="s">
        <v>45</v>
      </c>
      <c r="B80" s="5" t="s">
        <v>17</v>
      </c>
      <c r="C80" s="118" t="s">
        <v>61</v>
      </c>
      <c r="D80" s="6">
        <v>2317</v>
      </c>
      <c r="E80" s="5" t="s">
        <v>71</v>
      </c>
      <c r="F80" s="7">
        <v>57.46</v>
      </c>
      <c r="G80" s="8" t="s">
        <v>12</v>
      </c>
      <c r="H80" s="9">
        <v>21</v>
      </c>
      <c r="I80" s="7">
        <f t="shared" si="6"/>
        <v>1206.6600000000001</v>
      </c>
      <c r="J80" s="119"/>
      <c r="K80" s="133">
        <f t="shared" si="5"/>
        <v>0</v>
      </c>
      <c r="L80" s="100"/>
      <c r="M80" s="105"/>
      <c r="N80" s="105"/>
      <c r="O80" s="105"/>
      <c r="Q80" s="143"/>
      <c r="R80" s="143"/>
      <c r="S80" s="143"/>
      <c r="T80" s="143"/>
      <c r="U80" s="5"/>
    </row>
    <row r="81" spans="1:21" x14ac:dyDescent="0.2">
      <c r="A81" s="118" t="s">
        <v>45</v>
      </c>
      <c r="B81" s="5" t="s">
        <v>17</v>
      </c>
      <c r="C81" s="118" t="s">
        <v>61</v>
      </c>
      <c r="D81" s="6">
        <v>2330</v>
      </c>
      <c r="E81" s="5" t="s">
        <v>71</v>
      </c>
      <c r="F81" s="7">
        <v>11.89</v>
      </c>
      <c r="G81" s="8" t="s">
        <v>12</v>
      </c>
      <c r="H81" s="9">
        <v>21</v>
      </c>
      <c r="I81" s="7">
        <f t="shared" si="6"/>
        <v>249.69</v>
      </c>
      <c r="J81" s="119"/>
      <c r="K81" s="133">
        <f t="shared" si="5"/>
        <v>0</v>
      </c>
      <c r="L81" s="100"/>
      <c r="M81" s="105"/>
      <c r="N81" s="105"/>
      <c r="O81" s="105"/>
      <c r="Q81" s="143"/>
      <c r="R81" s="143"/>
      <c r="S81" s="143"/>
      <c r="T81" s="143"/>
      <c r="U81" s="5"/>
    </row>
    <row r="82" spans="1:21" x14ac:dyDescent="0.2">
      <c r="A82" s="118" t="s">
        <v>45</v>
      </c>
      <c r="B82" s="5" t="s">
        <v>17</v>
      </c>
      <c r="C82" s="118" t="s">
        <v>61</v>
      </c>
      <c r="D82" s="6">
        <v>2325</v>
      </c>
      <c r="E82" s="5" t="s">
        <v>71</v>
      </c>
      <c r="F82" s="7">
        <v>15.53</v>
      </c>
      <c r="G82" s="8" t="s">
        <v>12</v>
      </c>
      <c r="H82" s="9">
        <v>21</v>
      </c>
      <c r="I82" s="7">
        <f t="shared" si="6"/>
        <v>326.13</v>
      </c>
      <c r="J82" s="119"/>
      <c r="K82" s="133">
        <f t="shared" si="5"/>
        <v>0</v>
      </c>
      <c r="L82" s="100"/>
      <c r="M82" s="105"/>
      <c r="N82" s="105"/>
      <c r="O82" s="105"/>
      <c r="Q82" s="143"/>
      <c r="R82" s="143"/>
      <c r="S82" s="143"/>
      <c r="T82" s="143"/>
      <c r="U82" s="5"/>
    </row>
    <row r="83" spans="1:21" x14ac:dyDescent="0.2">
      <c r="A83" s="118" t="s">
        <v>45</v>
      </c>
      <c r="B83" s="5" t="s">
        <v>17</v>
      </c>
      <c r="C83" s="118" t="s">
        <v>61</v>
      </c>
      <c r="D83" s="6">
        <v>2327</v>
      </c>
      <c r="E83" s="5" t="s">
        <v>71</v>
      </c>
      <c r="F83" s="7">
        <v>15.18</v>
      </c>
      <c r="G83" s="8" t="s">
        <v>12</v>
      </c>
      <c r="H83" s="9">
        <v>21</v>
      </c>
      <c r="I83" s="7">
        <f t="shared" si="6"/>
        <v>318.77999999999997</v>
      </c>
      <c r="J83" s="119"/>
      <c r="K83" s="133">
        <f t="shared" si="5"/>
        <v>0</v>
      </c>
      <c r="L83" s="100"/>
      <c r="M83" s="105"/>
      <c r="N83" s="105"/>
      <c r="O83" s="105"/>
      <c r="Q83" s="143"/>
      <c r="R83" s="143"/>
      <c r="S83" s="143"/>
      <c r="T83" s="143"/>
      <c r="U83" s="5"/>
    </row>
    <row r="84" spans="1:21" x14ac:dyDescent="0.2">
      <c r="A84" s="118" t="s">
        <v>45</v>
      </c>
      <c r="B84" s="5" t="s">
        <v>17</v>
      </c>
      <c r="C84" s="118" t="s">
        <v>61</v>
      </c>
      <c r="D84" s="6">
        <v>296</v>
      </c>
      <c r="E84" s="5" t="s">
        <v>71</v>
      </c>
      <c r="F84" s="7">
        <v>35.229999999999997</v>
      </c>
      <c r="G84" s="8" t="s">
        <v>12</v>
      </c>
      <c r="H84" s="9">
        <v>21</v>
      </c>
      <c r="I84" s="7">
        <f t="shared" si="6"/>
        <v>739.82999999999993</v>
      </c>
      <c r="J84" s="119"/>
      <c r="K84" s="133">
        <f t="shared" si="5"/>
        <v>0</v>
      </c>
      <c r="L84" s="100"/>
      <c r="M84" s="105"/>
      <c r="N84" s="105"/>
      <c r="O84" s="105"/>
      <c r="Q84" s="143"/>
      <c r="R84" s="143"/>
      <c r="S84" s="143"/>
      <c r="T84" s="143"/>
      <c r="U84" s="5"/>
    </row>
    <row r="85" spans="1:21" x14ac:dyDescent="0.2">
      <c r="A85" s="118" t="s">
        <v>45</v>
      </c>
      <c r="B85" s="5" t="s">
        <v>17</v>
      </c>
      <c r="C85" s="118" t="s">
        <v>61</v>
      </c>
      <c r="D85" s="6">
        <v>294</v>
      </c>
      <c r="E85" s="5" t="s">
        <v>71</v>
      </c>
      <c r="F85" s="7">
        <v>32.46</v>
      </c>
      <c r="G85" s="8" t="s">
        <v>12</v>
      </c>
      <c r="H85" s="9">
        <v>21</v>
      </c>
      <c r="I85" s="7">
        <f t="shared" si="6"/>
        <v>681.66</v>
      </c>
      <c r="J85" s="119"/>
      <c r="K85" s="133">
        <f t="shared" si="5"/>
        <v>0</v>
      </c>
      <c r="L85" s="100"/>
      <c r="M85" s="105"/>
      <c r="N85" s="105"/>
      <c r="O85" s="105"/>
      <c r="Q85" s="143"/>
      <c r="R85" s="143"/>
      <c r="S85" s="143"/>
      <c r="T85" s="143"/>
      <c r="U85" s="5"/>
    </row>
    <row r="86" spans="1:21" x14ac:dyDescent="0.2">
      <c r="A86" s="118" t="s">
        <v>45</v>
      </c>
      <c r="B86" s="5" t="s">
        <v>17</v>
      </c>
      <c r="C86" s="118" t="s">
        <v>61</v>
      </c>
      <c r="D86" s="6">
        <v>215</v>
      </c>
      <c r="E86" s="5" t="s">
        <v>71</v>
      </c>
      <c r="F86" s="7">
        <v>36.549999999999997</v>
      </c>
      <c r="G86" s="8" t="s">
        <v>12</v>
      </c>
      <c r="H86" s="9">
        <v>21</v>
      </c>
      <c r="I86" s="7">
        <f t="shared" si="6"/>
        <v>767.55</v>
      </c>
      <c r="J86" s="119"/>
      <c r="K86" s="133">
        <f t="shared" si="5"/>
        <v>0</v>
      </c>
      <c r="L86" s="100"/>
      <c r="M86" s="105"/>
      <c r="N86" s="105"/>
      <c r="O86" s="105"/>
      <c r="Q86" s="143"/>
      <c r="R86" s="143"/>
      <c r="S86" s="143"/>
      <c r="T86" s="143"/>
      <c r="U86" s="5"/>
    </row>
    <row r="87" spans="1:21" x14ac:dyDescent="0.2">
      <c r="A87" s="118" t="s">
        <v>45</v>
      </c>
      <c r="B87" s="5" t="s">
        <v>17</v>
      </c>
      <c r="C87" s="118" t="s">
        <v>61</v>
      </c>
      <c r="D87" s="6">
        <v>222</v>
      </c>
      <c r="E87" s="5" t="s">
        <v>71</v>
      </c>
      <c r="F87" s="7">
        <v>69.790000000000006</v>
      </c>
      <c r="G87" s="8" t="s">
        <v>12</v>
      </c>
      <c r="H87" s="9">
        <v>21</v>
      </c>
      <c r="I87" s="7">
        <f t="shared" si="6"/>
        <v>1465.5900000000001</v>
      </c>
      <c r="J87" s="119"/>
      <c r="K87" s="133">
        <f t="shared" si="5"/>
        <v>0</v>
      </c>
      <c r="L87" s="100"/>
      <c r="M87" s="105"/>
      <c r="N87" s="105"/>
      <c r="O87" s="105"/>
      <c r="Q87" s="143"/>
      <c r="R87" s="143"/>
      <c r="S87" s="143"/>
      <c r="T87" s="143"/>
      <c r="U87" s="5"/>
    </row>
    <row r="88" spans="1:21" x14ac:dyDescent="0.2">
      <c r="A88" s="118" t="s">
        <v>45</v>
      </c>
      <c r="B88" s="5" t="s">
        <v>17</v>
      </c>
      <c r="C88" s="118" t="s">
        <v>61</v>
      </c>
      <c r="D88" s="6">
        <v>2337</v>
      </c>
      <c r="E88" s="5" t="s">
        <v>71</v>
      </c>
      <c r="F88" s="7">
        <v>64.12</v>
      </c>
      <c r="G88" s="8" t="s">
        <v>12</v>
      </c>
      <c r="H88" s="9">
        <v>21</v>
      </c>
      <c r="I88" s="7">
        <f t="shared" si="6"/>
        <v>1346.52</v>
      </c>
      <c r="J88" s="119"/>
      <c r="K88" s="133">
        <f t="shared" si="5"/>
        <v>0</v>
      </c>
      <c r="L88" s="100"/>
      <c r="M88" s="105"/>
      <c r="N88" s="105"/>
      <c r="O88" s="105"/>
      <c r="Q88" s="143"/>
      <c r="R88" s="143"/>
      <c r="S88" s="143"/>
      <c r="T88" s="143"/>
      <c r="U88" s="5"/>
    </row>
    <row r="89" spans="1:21" x14ac:dyDescent="0.2">
      <c r="A89" s="5" t="s">
        <v>65</v>
      </c>
      <c r="B89" s="5"/>
      <c r="C89" s="118" t="s">
        <v>62</v>
      </c>
      <c r="D89" s="6"/>
      <c r="E89" s="5" t="s">
        <v>63</v>
      </c>
      <c r="F89" s="7">
        <v>675</v>
      </c>
      <c r="G89" s="8" t="s">
        <v>14</v>
      </c>
      <c r="H89" s="11">
        <v>4.2</v>
      </c>
      <c r="I89" s="7">
        <f t="shared" si="6"/>
        <v>2835</v>
      </c>
      <c r="J89" s="119"/>
      <c r="K89" s="133">
        <f t="shared" si="5"/>
        <v>0</v>
      </c>
      <c r="L89" s="100"/>
      <c r="M89" s="105"/>
      <c r="N89" s="105"/>
      <c r="O89" s="105"/>
      <c r="Q89" s="143"/>
      <c r="R89" s="143"/>
      <c r="S89" s="143"/>
      <c r="T89" s="143"/>
      <c r="U89" s="5"/>
    </row>
    <row r="90" spans="1:21" ht="12.75" customHeight="1" x14ac:dyDescent="0.2">
      <c r="A90" s="5" t="s">
        <v>65</v>
      </c>
      <c r="B90" s="5"/>
      <c r="C90" s="118" t="s">
        <v>62</v>
      </c>
      <c r="D90" s="14"/>
      <c r="E90" s="147" t="s">
        <v>64</v>
      </c>
      <c r="F90" s="7">
        <v>1035</v>
      </c>
      <c r="G90" s="8" t="s">
        <v>14</v>
      </c>
      <c r="H90" s="11">
        <v>4.2</v>
      </c>
      <c r="I90" s="7">
        <f t="shared" si="6"/>
        <v>4347</v>
      </c>
      <c r="J90" s="119"/>
      <c r="K90" s="133">
        <f t="shared" si="5"/>
        <v>0</v>
      </c>
      <c r="L90" s="100"/>
      <c r="M90" s="105"/>
      <c r="N90" s="105"/>
      <c r="O90" s="105"/>
      <c r="Q90" s="143"/>
      <c r="R90" s="143"/>
      <c r="S90" s="143"/>
      <c r="T90" s="143"/>
      <c r="U90" s="5"/>
    </row>
    <row r="91" spans="1:21" ht="13.5" thickBot="1" x14ac:dyDescent="0.25">
      <c r="M91" s="104"/>
      <c r="N91" s="104"/>
      <c r="O91" s="104"/>
      <c r="Q91" s="143"/>
      <c r="R91" s="143"/>
      <c r="S91" s="143"/>
      <c r="T91" s="143"/>
      <c r="U91" s="5"/>
    </row>
    <row r="92" spans="1:21" ht="13.5" thickBot="1" x14ac:dyDescent="0.25">
      <c r="C92" s="19" t="s">
        <v>19</v>
      </c>
      <c r="D92" s="20"/>
      <c r="E92" s="21"/>
      <c r="F92" s="22">
        <f>SUBTOTAL(9,F2:F91)</f>
        <v>4413.8899999999994</v>
      </c>
      <c r="G92" s="23"/>
      <c r="H92" s="24"/>
      <c r="I92" s="22">
        <f>SUBTOTAL(9,I2:I91)</f>
        <v>65735.303999999975</v>
      </c>
      <c r="J92" s="22"/>
      <c r="K92" s="22">
        <f>SUBTOTAL(9,K2:K91)</f>
        <v>0</v>
      </c>
      <c r="L92" s="22"/>
      <c r="M92" s="22">
        <f>SUBTOTAL(9,M2:M91)</f>
        <v>0</v>
      </c>
      <c r="N92" s="22">
        <f>SUBTOTAL(9,N2:N91)</f>
        <v>0</v>
      </c>
      <c r="O92" s="22">
        <f>SUBTOTAL(9,O2:O91)</f>
        <v>0</v>
      </c>
      <c r="Q92" s="143">
        <f>SUBTOTAL(9,Q2:Q91)</f>
        <v>0</v>
      </c>
      <c r="R92" s="143">
        <f>SUBTOTAL(9,R2:R91)</f>
        <v>0</v>
      </c>
      <c r="S92" s="143">
        <f>SUBTOTAL(9,S2:S91)</f>
        <v>0</v>
      </c>
      <c r="T92" s="143">
        <f>SUBTOTAL(9,T2:T91)</f>
        <v>0</v>
      </c>
    </row>
    <row r="93" spans="1:21" x14ac:dyDescent="0.2">
      <c r="C93" s="25"/>
      <c r="D93" s="26"/>
      <c r="E93" s="25"/>
      <c r="F93" s="27"/>
      <c r="G93" s="28"/>
      <c r="H93" s="29"/>
      <c r="I93" s="27"/>
      <c r="J93" s="27"/>
      <c r="K93" s="25"/>
      <c r="L93" s="88"/>
    </row>
    <row r="94" spans="1:21" ht="13.5" x14ac:dyDescent="0.25">
      <c r="A94" s="30" t="s">
        <v>20</v>
      </c>
      <c r="C94" s="25"/>
      <c r="D94" s="26"/>
      <c r="E94" s="25"/>
      <c r="F94" s="27"/>
      <c r="G94" s="28"/>
      <c r="H94" s="29"/>
      <c r="I94" s="27"/>
      <c r="J94" s="27"/>
      <c r="K94" s="25"/>
      <c r="L94" s="88"/>
    </row>
    <row r="95" spans="1:21" s="31" customFormat="1" ht="13.5" thickBot="1" x14ac:dyDescent="0.25">
      <c r="C95" s="32"/>
      <c r="D95" s="33"/>
      <c r="E95" s="32"/>
      <c r="F95" s="34"/>
      <c r="G95" s="35"/>
      <c r="H95" s="18"/>
      <c r="I95" s="34"/>
      <c r="J95" s="34"/>
      <c r="L95" s="107"/>
    </row>
    <row r="96" spans="1:21" ht="39" thickBot="1" x14ac:dyDescent="0.25">
      <c r="B96" s="36" t="s">
        <v>0</v>
      </c>
      <c r="C96" s="36" t="s">
        <v>4</v>
      </c>
      <c r="D96" s="37"/>
      <c r="E96" s="38"/>
      <c r="F96" s="39"/>
      <c r="G96" s="40"/>
      <c r="H96" s="41"/>
      <c r="I96" s="42" t="s">
        <v>21</v>
      </c>
      <c r="J96" s="43" t="s">
        <v>9</v>
      </c>
      <c r="K96" s="113" t="s">
        <v>10</v>
      </c>
      <c r="L96" s="88"/>
    </row>
    <row r="97" spans="2:12" s="44" customFormat="1" ht="13.5" x14ac:dyDescent="0.25">
      <c r="B97" s="45" t="s">
        <v>42</v>
      </c>
      <c r="C97" s="46" t="s">
        <v>22</v>
      </c>
      <c r="D97" s="47"/>
      <c r="E97" s="48"/>
      <c r="F97" s="49"/>
      <c r="G97" s="50"/>
      <c r="H97" s="51"/>
      <c r="I97" s="49"/>
      <c r="J97" s="170"/>
      <c r="K97" s="114">
        <f t="shared" ref="K97:K103" si="7">J97*I97</f>
        <v>0</v>
      </c>
      <c r="L97" s="109"/>
    </row>
    <row r="98" spans="2:12" s="52" customFormat="1" ht="13.5" x14ac:dyDescent="0.25">
      <c r="B98" s="53" t="s">
        <v>43</v>
      </c>
      <c r="C98" s="54" t="s">
        <v>23</v>
      </c>
      <c r="D98" s="55"/>
      <c r="E98" s="56"/>
      <c r="F98" s="57"/>
      <c r="G98" s="58"/>
      <c r="H98" s="59"/>
      <c r="I98" s="57">
        <v>494.08799999999997</v>
      </c>
      <c r="J98" s="120"/>
      <c r="K98" s="115">
        <f t="shared" si="7"/>
        <v>0</v>
      </c>
      <c r="L98" s="109"/>
    </row>
    <row r="99" spans="2:12" s="44" customFormat="1" ht="13.5" x14ac:dyDescent="0.25">
      <c r="B99" s="53" t="s">
        <v>44</v>
      </c>
      <c r="C99" s="54" t="s">
        <v>16</v>
      </c>
      <c r="D99" s="55"/>
      <c r="E99" s="56"/>
      <c r="F99" s="57"/>
      <c r="G99" s="58"/>
      <c r="H99" s="59"/>
      <c r="I99" s="57">
        <v>2582.16</v>
      </c>
      <c r="J99" s="120"/>
      <c r="K99" s="115">
        <f t="shared" si="7"/>
        <v>0</v>
      </c>
      <c r="L99" s="109"/>
    </row>
    <row r="100" spans="2:12" s="52" customFormat="1" ht="13.5" x14ac:dyDescent="0.25">
      <c r="B100" s="53" t="s">
        <v>45</v>
      </c>
      <c r="C100" s="54" t="s">
        <v>24</v>
      </c>
      <c r="D100" s="55"/>
      <c r="E100" s="56"/>
      <c r="F100" s="57"/>
      <c r="G100" s="58"/>
      <c r="H100" s="59"/>
      <c r="I100" s="57">
        <v>45916.04</v>
      </c>
      <c r="J100" s="120"/>
      <c r="K100" s="115">
        <f t="shared" si="7"/>
        <v>0</v>
      </c>
      <c r="L100" s="109"/>
    </row>
    <row r="101" spans="2:12" s="44" customFormat="1" ht="13.5" x14ac:dyDescent="0.25">
      <c r="B101" s="53" t="s">
        <v>46</v>
      </c>
      <c r="C101" s="54" t="s">
        <v>18</v>
      </c>
      <c r="D101" s="55"/>
      <c r="E101" s="56"/>
      <c r="F101" s="57"/>
      <c r="G101" s="58"/>
      <c r="H101" s="59"/>
      <c r="I101" s="57">
        <v>2824.4679999999998</v>
      </c>
      <c r="J101" s="120"/>
      <c r="K101" s="115">
        <f t="shared" si="7"/>
        <v>0</v>
      </c>
      <c r="L101" s="109"/>
    </row>
    <row r="102" spans="2:12" s="44" customFormat="1" ht="13.5" x14ac:dyDescent="0.25">
      <c r="B102" s="148" t="s">
        <v>47</v>
      </c>
      <c r="C102" s="149" t="s">
        <v>25</v>
      </c>
      <c r="D102" s="150"/>
      <c r="E102" s="151"/>
      <c r="F102" s="152"/>
      <c r="G102" s="153"/>
      <c r="H102" s="154"/>
      <c r="I102" s="152">
        <v>272.16000000000003</v>
      </c>
      <c r="J102" s="155"/>
      <c r="K102" s="115">
        <f t="shared" si="7"/>
        <v>0</v>
      </c>
      <c r="L102" s="109"/>
    </row>
    <row r="103" spans="2:12" s="44" customFormat="1" ht="14.25" thickBot="1" x14ac:dyDescent="0.3">
      <c r="B103" s="60" t="s">
        <v>65</v>
      </c>
      <c r="C103" s="61" t="s">
        <v>66</v>
      </c>
      <c r="D103" s="62"/>
      <c r="E103" s="63"/>
      <c r="F103" s="64"/>
      <c r="G103" s="65"/>
      <c r="H103" s="66"/>
      <c r="I103" s="64">
        <v>7182</v>
      </c>
      <c r="J103" s="121"/>
      <c r="K103" s="116">
        <f t="shared" si="7"/>
        <v>0</v>
      </c>
      <c r="L103" s="109"/>
    </row>
    <row r="104" spans="2:12" s="44" customFormat="1" ht="14.25" thickBot="1" x14ac:dyDescent="0.3">
      <c r="B104" s="30"/>
      <c r="C104" s="30"/>
      <c r="D104" s="67"/>
      <c r="E104" s="30"/>
      <c r="F104" s="68"/>
      <c r="G104" s="69"/>
      <c r="H104" s="70"/>
      <c r="I104" s="68"/>
      <c r="J104" s="68"/>
      <c r="K104" s="30"/>
      <c r="L104" s="88"/>
    </row>
    <row r="105" spans="2:12" s="44" customFormat="1" ht="14.25" thickBot="1" x14ac:dyDescent="0.3">
      <c r="B105" s="30"/>
      <c r="C105" s="71" t="s">
        <v>19</v>
      </c>
      <c r="D105" s="72"/>
      <c r="E105" s="73"/>
      <c r="F105" s="74"/>
      <c r="G105" s="75"/>
      <c r="H105" s="76"/>
      <c r="I105" s="77">
        <f>SUM(I97:I104)</f>
        <v>59270.916000000005</v>
      </c>
      <c r="J105" s="77"/>
      <c r="K105" s="78">
        <f>SUM(K97:K104)</f>
        <v>0</v>
      </c>
      <c r="L105" s="102"/>
    </row>
    <row r="106" spans="2:12" s="44" customFormat="1" ht="14.25" thickBot="1" x14ac:dyDescent="0.3">
      <c r="D106" s="79"/>
      <c r="F106" s="80"/>
      <c r="G106" s="81"/>
      <c r="H106" s="82"/>
      <c r="I106" s="80"/>
      <c r="J106" s="80"/>
      <c r="K106" s="30"/>
      <c r="L106" s="108"/>
    </row>
    <row r="107" spans="2:12" s="44" customFormat="1" ht="38.25" customHeight="1" thickBot="1" x14ac:dyDescent="0.25">
      <c r="C107" s="36" t="s">
        <v>36</v>
      </c>
      <c r="D107" s="97"/>
      <c r="E107" s="98"/>
      <c r="F107" s="140" t="s">
        <v>77</v>
      </c>
      <c r="G107" s="141" t="s">
        <v>35</v>
      </c>
      <c r="H107" s="156" t="s">
        <v>7</v>
      </c>
      <c r="I107" s="42" t="s">
        <v>67</v>
      </c>
      <c r="J107" s="43" t="s">
        <v>9</v>
      </c>
      <c r="K107" s="113" t="s">
        <v>10</v>
      </c>
      <c r="L107" s="108"/>
    </row>
    <row r="108" spans="2:12" s="83" customFormat="1" ht="24.95" customHeight="1" x14ac:dyDescent="0.2">
      <c r="B108" s="84"/>
      <c r="C108" s="164" t="s">
        <v>69</v>
      </c>
      <c r="D108" s="157"/>
      <c r="E108" s="165" t="s">
        <v>70</v>
      </c>
      <c r="F108" s="158">
        <v>606</v>
      </c>
      <c r="G108" s="159" t="s">
        <v>26</v>
      </c>
      <c r="H108" s="160" t="s">
        <v>68</v>
      </c>
      <c r="I108" s="161">
        <f>F108/6</f>
        <v>101</v>
      </c>
      <c r="J108" s="162"/>
      <c r="K108" s="163">
        <f>I108*J108</f>
        <v>0</v>
      </c>
      <c r="L108" s="109"/>
    </row>
    <row r="109" spans="2:12" ht="13.5" thickBot="1" x14ac:dyDescent="0.25">
      <c r="B109" s="85"/>
      <c r="C109" s="86" t="s">
        <v>99</v>
      </c>
      <c r="D109" s="166"/>
      <c r="E109" s="87"/>
      <c r="F109" s="167">
        <v>895</v>
      </c>
      <c r="G109" s="168" t="s">
        <v>100</v>
      </c>
      <c r="H109" s="169" t="s">
        <v>101</v>
      </c>
      <c r="I109" s="117">
        <f>15*F109/12</f>
        <v>1118.75</v>
      </c>
      <c r="J109" s="139"/>
      <c r="K109" s="138">
        <f>I109*J109</f>
        <v>0</v>
      </c>
      <c r="L109" s="109"/>
    </row>
    <row r="110" spans="2:12" ht="13.5" thickBot="1" x14ac:dyDescent="0.25">
      <c r="B110" s="88"/>
      <c r="C110" s="88"/>
      <c r="D110" s="89"/>
      <c r="E110" s="88"/>
      <c r="F110" s="90"/>
      <c r="G110" s="28"/>
      <c r="H110" s="29"/>
      <c r="I110" s="90"/>
      <c r="J110" s="90"/>
    </row>
    <row r="111" spans="2:12" s="44" customFormat="1" ht="14.25" thickBot="1" x14ac:dyDescent="0.3">
      <c r="B111" s="30"/>
      <c r="C111" s="19" t="s">
        <v>27</v>
      </c>
      <c r="D111" s="20"/>
      <c r="E111" s="21"/>
      <c r="F111" s="91"/>
      <c r="G111" s="92"/>
      <c r="H111" s="93"/>
      <c r="I111" s="22"/>
      <c r="J111" s="22"/>
      <c r="K111" s="94">
        <f>SUM(K105,K108,K109)</f>
        <v>0</v>
      </c>
      <c r="L111" s="103"/>
    </row>
    <row r="112" spans="2:12" x14ac:dyDescent="0.2">
      <c r="B112" s="88"/>
      <c r="C112" s="88"/>
      <c r="D112" s="89"/>
      <c r="E112" s="88"/>
      <c r="F112" s="90"/>
      <c r="G112" s="28"/>
      <c r="H112" s="29"/>
      <c r="I112" s="90"/>
      <c r="J112" s="90"/>
    </row>
    <row r="113" spans="1:13" ht="13.5" x14ac:dyDescent="0.25">
      <c r="A113" s="30" t="s">
        <v>28</v>
      </c>
      <c r="B113" s="88"/>
      <c r="C113" s="88"/>
      <c r="D113" s="89"/>
      <c r="E113" s="88"/>
      <c r="F113" s="90"/>
      <c r="G113" s="28"/>
      <c r="H113" s="29"/>
      <c r="I113" s="90"/>
      <c r="J113" s="90"/>
    </row>
    <row r="114" spans="1:13" s="44" customFormat="1" ht="14.25" thickBot="1" x14ac:dyDescent="0.3">
      <c r="D114" s="79"/>
      <c r="F114" s="80"/>
      <c r="G114" s="81"/>
      <c r="H114" s="82"/>
      <c r="I114" s="80"/>
      <c r="J114" s="80"/>
      <c r="K114" s="30"/>
    </row>
    <row r="115" spans="1:13" ht="13.5" thickBot="1" x14ac:dyDescent="0.25">
      <c r="C115" s="19" t="s">
        <v>30</v>
      </c>
      <c r="D115" s="20"/>
      <c r="E115" s="95"/>
      <c r="F115" s="96"/>
      <c r="G115" s="94">
        <f>K111</f>
        <v>0</v>
      </c>
      <c r="H115" s="29"/>
      <c r="I115" s="27"/>
      <c r="J115" s="27"/>
    </row>
    <row r="116" spans="1:13" s="44" customFormat="1" ht="14.25" thickBot="1" x14ac:dyDescent="0.3">
      <c r="C116" s="19" t="s">
        <v>29</v>
      </c>
      <c r="D116" s="97"/>
      <c r="E116" s="98"/>
      <c r="F116" s="99"/>
      <c r="G116" s="110">
        <f>G117-G115</f>
        <v>0</v>
      </c>
      <c r="H116" s="82"/>
      <c r="I116" s="80"/>
      <c r="J116" s="80"/>
      <c r="K116" s="30"/>
    </row>
    <row r="117" spans="1:13" s="44" customFormat="1" ht="14.25" thickBot="1" x14ac:dyDescent="0.3">
      <c r="C117" s="19" t="s">
        <v>31</v>
      </c>
      <c r="D117" s="97"/>
      <c r="E117" s="98"/>
      <c r="F117" s="99"/>
      <c r="G117" s="111">
        <f>G115*1.21</f>
        <v>0</v>
      </c>
      <c r="H117" s="82"/>
      <c r="I117" s="80"/>
      <c r="J117" s="80"/>
      <c r="K117" s="30"/>
    </row>
    <row r="122" spans="1:13" x14ac:dyDescent="0.2">
      <c r="A122" s="10" t="s">
        <v>41</v>
      </c>
    </row>
    <row r="124" spans="1:13" x14ac:dyDescent="0.2">
      <c r="A124" s="10" t="s">
        <v>49</v>
      </c>
      <c r="G124" s="145" t="s">
        <v>48</v>
      </c>
      <c r="I124" s="10"/>
    </row>
    <row r="125" spans="1:13" x14ac:dyDescent="0.2">
      <c r="M125" s="122"/>
    </row>
    <row r="129" spans="3:10" ht="15.75" x14ac:dyDescent="0.25">
      <c r="C129" s="125"/>
      <c r="D129" s="128"/>
      <c r="E129" s="125"/>
      <c r="F129" s="126"/>
      <c r="G129" s="127"/>
      <c r="H129" s="124"/>
      <c r="I129" s="126"/>
      <c r="J129" s="126"/>
    </row>
    <row r="130" spans="3:10" ht="15.75" x14ac:dyDescent="0.25">
      <c r="C130" s="125"/>
      <c r="D130" s="128"/>
      <c r="E130" s="125"/>
      <c r="F130" s="126"/>
      <c r="G130" s="127"/>
      <c r="H130" s="124"/>
      <c r="I130" s="126"/>
      <c r="J130" s="126"/>
    </row>
  </sheetData>
  <autoFilter ref="A1:O90" xr:uid="{00000000-0009-0000-0000-000000000000}"/>
  <phoneticPr fontId="0" type="noConversion"/>
  <printOptions horizontalCentered="1"/>
  <pageMargins left="0.15748031496062992" right="0.15748031496062992" top="0.78740157480314965" bottom="0.78740157480314965" header="0.51181102362204722" footer="0.51181102362204722"/>
  <pageSetup paperSize="9" scale="88" firstPageNumber="0" fitToHeight="0" orientation="portrait" r:id="rId1"/>
  <headerFooter alignWithMargins="0">
    <oddHeader>&amp;L&amp;"Times New Roman,Tučné"Plocha podlah a oken polikliniky Halasovo náměstí a četnost úklidu&amp;R&amp;"Times New Roman,Obyčejné"Příloha č.3c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Halasovo náměstí</vt:lpstr>
      <vt:lpstr>List1</vt:lpstr>
      <vt:lpstr>'Halasovo náměstí'!Oblast_tisku</vt:lpstr>
    </vt:vector>
  </TitlesOfParts>
  <Company>CDOZS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Smerda</dc:creator>
  <cp:lastModifiedBy>Michal Štefáček</cp:lastModifiedBy>
  <cp:lastPrinted>2020-11-23T07:53:30Z</cp:lastPrinted>
  <dcterms:created xsi:type="dcterms:W3CDTF">2015-01-19T13:25:23Z</dcterms:created>
  <dcterms:modified xsi:type="dcterms:W3CDTF">2022-02-24T10:51:30Z</dcterms:modified>
</cp:coreProperties>
</file>